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" sheetId="1" r:id="rId4"/>
    <sheet state="visible" name="CLASSIFICA" sheetId="2" r:id="rId5"/>
  </sheets>
  <definedNames>
    <definedName name="Excel_BuiltIn_Print_Area_1">#REF!</definedName>
  </definedNames>
  <calcPr/>
  <extLst>
    <ext uri="GoogleSheetsCustomDataVersion2">
      <go:sheetsCustomData xmlns:go="http://customooxmlschemas.google.com/" r:id="rId6" roundtripDataChecksum="H/RYMNMqyZ00FWmvjA8bdqqBk7rbPVTcNON8CI86M6E="/>
    </ext>
  </extLst>
</workbook>
</file>

<file path=xl/sharedStrings.xml><?xml version="1.0" encoding="utf-8"?>
<sst xmlns="http://schemas.openxmlformats.org/spreadsheetml/2006/main" count="95" uniqueCount="44">
  <si>
    <t>BORMIO BEACH VOLLEY 2024</t>
  </si>
  <si>
    <t>TORNEO MINI JUNIOR</t>
  </si>
  <si>
    <t>GIRONE A</t>
  </si>
  <si>
    <t>VOLLEYBRO</t>
  </si>
  <si>
    <t>I GIPETI DEL VOLLEY</t>
  </si>
  <si>
    <t>LE SCHIACCIATINE</t>
  </si>
  <si>
    <t>BOMBER BEACH</t>
  </si>
  <si>
    <t>VOLLEY SQUAD</t>
  </si>
  <si>
    <t xml:space="preserve">CALENDARIO E RISULTATI </t>
  </si>
  <si>
    <t>1° SET</t>
  </si>
  <si>
    <t>2° SET</t>
  </si>
  <si>
    <t>PUNTI</t>
  </si>
  <si>
    <t>19.30</t>
  </si>
  <si>
    <t>20.00</t>
  </si>
  <si>
    <t>FIN 5-6°</t>
  </si>
  <si>
    <t>FIN 3°-4°</t>
  </si>
  <si>
    <t>FIN 1°-2°</t>
  </si>
  <si>
    <t>FINALE 1°-2° POSTO</t>
  </si>
  <si>
    <t>FINALI</t>
  </si>
  <si>
    <t>FINALE 3° - 5°</t>
  </si>
  <si>
    <t>FINALE 1° - 2°</t>
  </si>
  <si>
    <t>Girone A</t>
  </si>
  <si>
    <t>PF</t>
  </si>
  <si>
    <t>TPF</t>
  </si>
  <si>
    <t>PS</t>
  </si>
  <si>
    <t>TPS</t>
  </si>
  <si>
    <t>Quoziente punti</t>
  </si>
  <si>
    <t>SV</t>
  </si>
  <si>
    <t>SP</t>
  </si>
  <si>
    <t>SET V</t>
  </si>
  <si>
    <t>SET P</t>
  </si>
  <si>
    <t>Quoziente set</t>
  </si>
  <si>
    <t>Quoziente per migliori terze</t>
  </si>
  <si>
    <t>Punti</t>
  </si>
  <si>
    <t>A</t>
  </si>
  <si>
    <t>B</t>
  </si>
  <si>
    <t>C</t>
  </si>
  <si>
    <t>D</t>
  </si>
  <si>
    <t>E</t>
  </si>
  <si>
    <t>Nel caso in cui più squadre risultino a pari punti, la graduatoria viene stabilita in ordine prioritario: </t>
  </si>
  <si>
    <t>1) in base al maggior numero di gare vinte;</t>
  </si>
  <si>
    <t>2) in base al miglior quoziente set;</t>
  </si>
  <si>
    <t>2) in base al miglior quoziente punti;</t>
  </si>
  <si>
    <t>3) risultato degli incontri diretti tra le squadre a pari punti.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</si>
</sst>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h.mm"/>
  </numFmts>
  <fonts count="9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rgb="FF000000"/>
      <name val="Calibri"/>
    </font>
    <font>
      <sz val="10.0"/>
      <color theme="1"/>
      <name val="Calibri"/>
      <scheme val="minor"/>
    </font>
    <font>
      <sz val="10.0"/>
      <color rgb="FF000000"/>
      <name val="Calibri"/>
    </font>
    <font>
      <b/>
      <sz val="10.0"/>
      <color theme="1"/>
      <name val="Calibri"/>
    </font>
    <font/>
    <font>
      <b/>
      <sz val="12.0"/>
      <color rgb="FF000000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Font="1"/>
    <xf borderId="0" fillId="0" fontId="1" numFmtId="0" xfId="0" applyFont="1"/>
    <xf borderId="0" fillId="0" fontId="4" numFmtId="0" xfId="0" applyFont="1"/>
    <xf borderId="0" fillId="0" fontId="4" numFmtId="0" xfId="0" applyAlignment="1" applyFont="1">
      <alignment horizontal="center"/>
    </xf>
    <xf borderId="0" fillId="0" fontId="1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center" vertical="center"/>
    </xf>
    <xf borderId="1" fillId="0" fontId="5" numFmtId="0" xfId="0" applyAlignment="1" applyBorder="1" applyFont="1">
      <alignment horizontal="center"/>
    </xf>
    <xf borderId="2" fillId="0" fontId="6" numFmtId="0" xfId="0" applyBorder="1" applyFont="1"/>
    <xf borderId="0" fillId="0" fontId="5" numFmtId="0" xfId="0" applyAlignment="1" applyFont="1">
      <alignment horizontal="center"/>
    </xf>
    <xf borderId="3" fillId="0" fontId="1" numFmtId="0" xfId="0" applyAlignment="1" applyBorder="1" applyFont="1">
      <alignment horizontal="center"/>
    </xf>
    <xf borderId="4" fillId="0" fontId="6" numFmtId="0" xfId="0" applyBorder="1" applyFont="1"/>
    <xf borderId="0" fillId="0" fontId="1" numFmtId="0" xfId="0" applyAlignment="1" applyFont="1">
      <alignment horizontal="center"/>
    </xf>
    <xf borderId="5" fillId="0" fontId="1" numFmtId="0" xfId="0" applyAlignment="1" applyBorder="1" applyFont="1">
      <alignment horizontal="center"/>
    </xf>
    <xf borderId="6" fillId="0" fontId="6" numFmtId="0" xfId="0" applyBorder="1" applyFont="1"/>
    <xf borderId="7" fillId="0" fontId="1" numFmtId="0" xfId="0" applyAlignment="1" applyBorder="1" applyFont="1">
      <alignment horizontal="center"/>
    </xf>
    <xf borderId="8" fillId="0" fontId="6" numFmtId="0" xfId="0" applyBorder="1" applyFont="1"/>
    <xf borderId="9" fillId="0" fontId="1" numFmtId="0" xfId="0" applyAlignment="1" applyBorder="1" applyFont="1">
      <alignment horizontal="center"/>
    </xf>
    <xf borderId="10" fillId="0" fontId="6" numFmtId="0" xfId="0" applyBorder="1" applyFont="1"/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/>
    </xf>
    <xf borderId="12" fillId="0" fontId="1" numFmtId="164" xfId="0" applyAlignment="1" applyBorder="1" applyFont="1" applyNumberFormat="1">
      <alignment horizontal="center"/>
    </xf>
    <xf borderId="13" fillId="0" fontId="6" numFmtId="0" xfId="0" applyBorder="1" applyFont="1"/>
    <xf borderId="14" fillId="0" fontId="1" numFmtId="164" xfId="0" applyAlignment="1" applyBorder="1" applyFont="1" applyNumberFormat="1">
      <alignment horizontal="center"/>
    </xf>
    <xf borderId="15" fillId="0" fontId="2" numFmtId="20" xfId="0" applyAlignment="1" applyBorder="1" applyFont="1" applyNumberFormat="1">
      <alignment horizontal="center"/>
    </xf>
    <xf borderId="15" fillId="0" fontId="1" numFmtId="0" xfId="0" applyAlignment="1" applyBorder="1" applyFont="1">
      <alignment horizontal="center"/>
    </xf>
    <xf borderId="15" fillId="0" fontId="4" numFmtId="1" xfId="0" applyAlignment="1" applyBorder="1" applyFont="1" applyNumberFormat="1">
      <alignment horizontal="center" readingOrder="0" vertical="center"/>
    </xf>
    <xf borderId="15" fillId="0" fontId="4" numFmtId="1" xfId="0" applyAlignment="1" applyBorder="1" applyFont="1" applyNumberFormat="1">
      <alignment horizontal="center" vertical="center"/>
    </xf>
    <xf borderId="15" fillId="0" fontId="4" numFmtId="0" xfId="0" applyAlignment="1" applyBorder="1" applyFont="1">
      <alignment horizontal="center" readingOrder="0" vertical="center"/>
    </xf>
    <xf borderId="16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17" fillId="0" fontId="1" numFmtId="0" xfId="0" applyBorder="1" applyFont="1"/>
    <xf borderId="18" fillId="0" fontId="2" numFmtId="20" xfId="0" applyAlignment="1" applyBorder="1" applyFont="1" applyNumberFormat="1">
      <alignment horizontal="center"/>
    </xf>
    <xf borderId="18" fillId="0" fontId="1" numFmtId="0" xfId="0" applyAlignment="1" applyBorder="1" applyFont="1">
      <alignment horizontal="center"/>
    </xf>
    <xf borderId="18" fillId="0" fontId="4" numFmtId="1" xfId="0" applyAlignment="1" applyBorder="1" applyFont="1" applyNumberFormat="1">
      <alignment horizontal="center" readingOrder="0" vertical="center"/>
    </xf>
    <xf borderId="18" fillId="0" fontId="4" numFmtId="1" xfId="0" applyAlignment="1" applyBorder="1" applyFont="1" applyNumberFormat="1">
      <alignment horizontal="center" vertical="center"/>
    </xf>
    <xf borderId="18" fillId="0" fontId="4" numFmtId="0" xfId="0" applyAlignment="1" applyBorder="1" applyFont="1">
      <alignment horizontal="center" readingOrder="0" vertical="center"/>
    </xf>
    <xf borderId="19" fillId="0" fontId="4" numFmtId="0" xfId="0" applyAlignment="1" applyBorder="1" applyFont="1">
      <alignment horizontal="center" readingOrder="0" vertical="center"/>
    </xf>
    <xf borderId="20" fillId="0" fontId="1" numFmtId="164" xfId="0" applyAlignment="1" applyBorder="1" applyFont="1" applyNumberFormat="1">
      <alignment horizontal="center"/>
    </xf>
    <xf borderId="21" fillId="0" fontId="2" numFmtId="20" xfId="0" applyAlignment="1" applyBorder="1" applyFont="1" applyNumberFormat="1">
      <alignment horizontal="center"/>
    </xf>
    <xf borderId="21" fillId="0" fontId="1" numFmtId="0" xfId="0" applyAlignment="1" applyBorder="1" applyFont="1">
      <alignment horizontal="center"/>
    </xf>
    <xf borderId="21" fillId="0" fontId="4" numFmtId="1" xfId="0" applyAlignment="1" applyBorder="1" applyFont="1" applyNumberFormat="1">
      <alignment horizontal="center" readingOrder="0" vertical="center"/>
    </xf>
    <xf borderId="21" fillId="0" fontId="4" numFmtId="1" xfId="0" applyAlignment="1" applyBorder="1" applyFont="1" applyNumberFormat="1">
      <alignment horizontal="center" vertical="center"/>
    </xf>
    <xf borderId="21" fillId="0" fontId="4" numFmtId="0" xfId="0" applyAlignment="1" applyBorder="1" applyFont="1">
      <alignment horizontal="center" readingOrder="0" vertical="center"/>
    </xf>
    <xf borderId="22" fillId="0" fontId="4" numFmtId="0" xfId="0" applyAlignment="1" applyBorder="1" applyFont="1">
      <alignment horizontal="center" readingOrder="0" vertical="center"/>
    </xf>
    <xf borderId="23" fillId="0" fontId="1" numFmtId="164" xfId="0" applyAlignment="1" applyBorder="1" applyFont="1" applyNumberFormat="1">
      <alignment horizontal="center"/>
    </xf>
    <xf borderId="20" fillId="0" fontId="1" numFmtId="164" xfId="0" applyAlignment="1" applyBorder="1" applyFont="1" applyNumberFormat="1">
      <alignment horizontal="center" readingOrder="0"/>
    </xf>
    <xf borderId="24" fillId="0" fontId="1" numFmtId="164" xfId="0" applyAlignment="1" applyBorder="1" applyFont="1" applyNumberFormat="1">
      <alignment horizontal="center" readingOrder="0"/>
    </xf>
    <xf borderId="25" fillId="0" fontId="2" numFmtId="20" xfId="0" applyAlignment="1" applyBorder="1" applyFont="1" applyNumberFormat="1">
      <alignment horizontal="center"/>
    </xf>
    <xf borderId="26" fillId="0" fontId="2" numFmtId="20" xfId="0" applyAlignment="1" applyBorder="1" applyFont="1" applyNumberFormat="1">
      <alignment horizontal="center"/>
    </xf>
    <xf borderId="27" fillId="0" fontId="7" numFmtId="1" xfId="0" applyAlignment="1" applyBorder="1" applyFont="1" applyNumberFormat="1">
      <alignment horizontal="center" readingOrder="0" vertical="center"/>
    </xf>
    <xf borderId="28" fillId="0" fontId="6" numFmtId="0" xfId="0" applyBorder="1" applyFont="1"/>
    <xf borderId="25" fillId="0" fontId="4" numFmtId="1" xfId="0" applyAlignment="1" applyBorder="1" applyFont="1" applyNumberFormat="1">
      <alignment horizontal="center" vertical="center"/>
    </xf>
    <xf borderId="25" fillId="0" fontId="4" numFmtId="0" xfId="0" applyAlignment="1" applyBorder="1" applyFont="1">
      <alignment horizontal="center" vertical="center"/>
    </xf>
    <xf borderId="29" fillId="0" fontId="4" numFmtId="0" xfId="0" applyAlignment="1" applyBorder="1" applyFont="1">
      <alignment horizontal="center" vertical="center"/>
    </xf>
    <xf borderId="15" fillId="0" fontId="2" numFmtId="20" xfId="0" applyAlignment="1" applyBorder="1" applyFont="1" applyNumberFormat="1">
      <alignment horizontal="center" readingOrder="0"/>
    </xf>
    <xf borderId="30" fillId="0" fontId="1" numFmtId="0" xfId="0" applyAlignment="1" applyBorder="1" applyFont="1">
      <alignment horizontal="center" readingOrder="0"/>
    </xf>
    <xf borderId="31" fillId="0" fontId="2" numFmtId="165" xfId="0" applyAlignment="1" applyBorder="1" applyFont="1" applyNumberFormat="1">
      <alignment horizontal="center" readingOrder="0"/>
    </xf>
    <xf borderId="31" fillId="0" fontId="2" numFmtId="20" xfId="0" applyAlignment="1" applyBorder="1" applyFont="1" applyNumberFormat="1">
      <alignment horizontal="center"/>
    </xf>
    <xf borderId="31" fillId="0" fontId="1" numFmtId="0" xfId="0" applyAlignment="1" applyBorder="1" applyFont="1">
      <alignment horizontal="center" readingOrder="0"/>
    </xf>
    <xf borderId="31" fillId="0" fontId="4" numFmtId="1" xfId="0" applyAlignment="1" applyBorder="1" applyFont="1" applyNumberFormat="1">
      <alignment horizontal="center" readingOrder="0" vertical="center"/>
    </xf>
    <xf borderId="31" fillId="0" fontId="4" numFmtId="1" xfId="0" applyAlignment="1" applyBorder="1" applyFont="1" applyNumberFormat="1">
      <alignment horizontal="center" vertical="center"/>
    </xf>
    <xf borderId="31" fillId="0" fontId="3" numFmtId="0" xfId="0" applyAlignment="1" applyBorder="1" applyFont="1">
      <alignment horizontal="center" readingOrder="0" vertical="center"/>
    </xf>
    <xf borderId="32" fillId="0" fontId="3" numFmtId="0" xfId="0" applyAlignment="1" applyBorder="1" applyFont="1">
      <alignment horizontal="center" readingOrder="0" vertical="center"/>
    </xf>
    <xf borderId="23" fillId="0" fontId="5" numFmtId="0" xfId="0" applyAlignment="1" applyBorder="1" applyFont="1">
      <alignment horizontal="center" readingOrder="0"/>
    </xf>
    <xf borderId="33" fillId="0" fontId="2" numFmtId="165" xfId="0" applyAlignment="1" applyBorder="1" applyFont="1" applyNumberFormat="1">
      <alignment horizontal="center" readingOrder="0"/>
    </xf>
    <xf borderId="33" fillId="0" fontId="2" numFmtId="20" xfId="0" applyAlignment="1" applyBorder="1" applyFont="1" applyNumberFormat="1">
      <alignment horizontal="center"/>
    </xf>
    <xf borderId="33" fillId="0" fontId="1" numFmtId="0" xfId="0" applyAlignment="1" applyBorder="1" applyFont="1">
      <alignment horizontal="center" readingOrder="0"/>
    </xf>
    <xf borderId="33" fillId="2" fontId="5" numFmtId="0" xfId="0" applyAlignment="1" applyBorder="1" applyFill="1" applyFont="1">
      <alignment horizontal="center" readingOrder="0"/>
    </xf>
    <xf borderId="33" fillId="0" fontId="3" numFmtId="0" xfId="0" applyAlignment="1" applyBorder="1" applyFont="1">
      <alignment horizontal="center" readingOrder="0" vertical="center"/>
    </xf>
    <xf borderId="33" fillId="0" fontId="3" numFmtId="0" xfId="0" applyBorder="1" applyFont="1"/>
    <xf borderId="34" fillId="0" fontId="3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35" fillId="0" fontId="6" numFmtId="0" xfId="0" applyBorder="1" applyFont="1"/>
    <xf quotePrefix="1" borderId="0" fillId="0" fontId="1" numFmtId="0" xfId="0" applyAlignment="1" applyFont="1">
      <alignment horizontal="center" shrinkToFit="0" vertical="center" wrapText="1"/>
    </xf>
    <xf borderId="31" fillId="0" fontId="1" numFmtId="0" xfId="0" applyBorder="1" applyFont="1"/>
    <xf borderId="31" fillId="0" fontId="1" numFmtId="0" xfId="0" applyAlignment="1" applyBorder="1" applyFont="1">
      <alignment horizontal="center"/>
    </xf>
    <xf borderId="0" fillId="0" fontId="8" numFmtId="0" xfId="0" applyFont="1"/>
    <xf borderId="0" fillId="0" fontId="8" numFmtId="0" xfId="0" applyAlignment="1" applyFont="1">
      <alignment readingOrder="0"/>
    </xf>
  </cellXfs>
  <cellStyles count="1">
    <cellStyle xfId="0" name="Normal" builtinId="0"/>
  </cellStyles>
  <dxfs count="1">
    <dxf>
      <font>
        <color rgb="FFFFFF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381000</xdr:colOff>
      <xdr:row>0</xdr:row>
      <xdr:rowOff>76200</xdr:rowOff>
    </xdr:from>
    <xdr:ext cx="1104900" cy="12192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695325</xdr:colOff>
      <xdr:row>0</xdr:row>
      <xdr:rowOff>285750</xdr:rowOff>
    </xdr:from>
    <xdr:ext cx="1571625" cy="1228725"/>
    <xdr:pic>
      <xdr:nvPicPr>
        <xdr:cNvPr descr="Beach Volley Clip Art at Clker.com - vector clip art online, royalty free &amp;amp;  public domain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30.29"/>
    <col customWidth="1" min="3" max="3" width="15.43"/>
    <col customWidth="1" hidden="1" min="4" max="4" width="14.0"/>
    <col customWidth="1" min="5" max="5" width="31.43"/>
    <col customWidth="1" min="6" max="6" width="24.14"/>
    <col customWidth="1" min="7" max="7" width="13.14"/>
    <col customWidth="1" min="8" max="8" width="13.43"/>
    <col customWidth="1" hidden="1" min="9" max="10" width="13.43"/>
    <col customWidth="1" min="11" max="14" width="10.71"/>
    <col customWidth="1" hidden="1" min="15" max="16" width="8.86"/>
    <col customWidth="1" min="17" max="17" width="10.71"/>
    <col customWidth="1" min="18" max="19" width="8.86"/>
    <col customWidth="1" min="20" max="21" width="8.71"/>
    <col customWidth="1" min="22" max="36" width="8.86"/>
  </cols>
  <sheetData>
    <row r="1" ht="28.5" customHeight="1">
      <c r="A1" s="1"/>
      <c r="B1" s="1"/>
      <c r="C1" s="2"/>
      <c r="D1" s="2"/>
      <c r="E1" s="3" t="s">
        <v>0</v>
      </c>
      <c r="I1" s="3"/>
      <c r="J1" s="3"/>
      <c r="K1" s="2"/>
      <c r="L1" s="2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ht="25.5" customHeight="1">
      <c r="A2" s="6"/>
      <c r="B2" s="6"/>
      <c r="C2" s="6"/>
      <c r="D2" s="6"/>
      <c r="E2" s="3" t="s">
        <v>1</v>
      </c>
      <c r="I2" s="3"/>
      <c r="J2" s="3"/>
      <c r="K2" s="6"/>
      <c r="L2" s="6"/>
      <c r="M2" s="4"/>
      <c r="N2" s="4"/>
      <c r="O2" s="4"/>
      <c r="P2" s="4"/>
      <c r="Q2" s="4"/>
      <c r="R2" s="5"/>
      <c r="S2" s="4"/>
      <c r="T2" s="4"/>
      <c r="U2" s="4"/>
      <c r="V2" s="4"/>
      <c r="W2" s="4"/>
      <c r="X2" s="4"/>
      <c r="Y2" s="4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10.5" customHeight="1">
      <c r="A3" s="7"/>
      <c r="B3" s="7"/>
      <c r="C3" s="7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4"/>
      <c r="U3" s="4"/>
      <c r="V3" s="4"/>
      <c r="W3" s="4"/>
      <c r="X3" s="4"/>
      <c r="Y3" s="4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>
      <c r="A4" s="7"/>
      <c r="B4" s="7"/>
      <c r="C4" s="7"/>
      <c r="D4" s="7"/>
      <c r="E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ht="21.0" customHeight="1">
      <c r="A5" s="8"/>
      <c r="B5" s="8"/>
      <c r="C5" s="9"/>
      <c r="E5" s="10" t="s">
        <v>2</v>
      </c>
      <c r="F5" s="11"/>
      <c r="G5" s="12"/>
      <c r="I5" s="12"/>
      <c r="J5" s="12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ht="21.0" customHeight="1">
      <c r="A6" s="9"/>
      <c r="B6" s="9"/>
      <c r="C6" s="9"/>
      <c r="E6" s="13" t="s">
        <v>3</v>
      </c>
      <c r="F6" s="14"/>
      <c r="G6" s="15"/>
      <c r="I6" s="15"/>
      <c r="J6" s="15"/>
      <c r="K6" s="4"/>
      <c r="L6" s="4"/>
      <c r="M6" s="4"/>
      <c r="N6" s="4"/>
      <c r="O6" s="4"/>
      <c r="P6" s="4"/>
      <c r="Q6" s="4"/>
      <c r="R6" s="5"/>
      <c r="S6" s="5"/>
      <c r="T6" s="15"/>
      <c r="U6" s="15"/>
      <c r="V6" s="15"/>
      <c r="W6" s="1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ht="21.0" customHeight="1">
      <c r="A7" s="9"/>
      <c r="B7" s="9"/>
      <c r="C7" s="9"/>
      <c r="E7" s="16" t="s">
        <v>4</v>
      </c>
      <c r="F7" s="17"/>
      <c r="G7" s="15"/>
      <c r="I7" s="15"/>
      <c r="J7" s="15"/>
      <c r="K7" s="4"/>
      <c r="L7" s="4"/>
      <c r="M7" s="4"/>
      <c r="N7" s="4"/>
      <c r="O7" s="4"/>
      <c r="P7" s="4"/>
      <c r="Q7" s="4"/>
      <c r="R7" s="5"/>
      <c r="S7" s="5"/>
      <c r="T7" s="15"/>
      <c r="U7" s="15"/>
      <c r="V7" s="15"/>
      <c r="W7" s="1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ht="21.0" customHeight="1">
      <c r="A8" s="9"/>
      <c r="B8" s="9"/>
      <c r="C8" s="9"/>
      <c r="E8" s="16" t="s">
        <v>5</v>
      </c>
      <c r="F8" s="17"/>
      <c r="G8" s="15"/>
      <c r="I8" s="15"/>
      <c r="J8" s="15"/>
      <c r="K8" s="4"/>
      <c r="L8" s="4"/>
      <c r="M8" s="4"/>
      <c r="N8" s="4"/>
      <c r="O8" s="4"/>
      <c r="P8" s="4"/>
      <c r="Q8" s="4"/>
      <c r="R8" s="5"/>
      <c r="S8" s="5"/>
      <c r="T8" s="15"/>
      <c r="U8" s="15"/>
      <c r="V8" s="15"/>
      <c r="W8" s="1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ht="21.0" customHeight="1">
      <c r="A9" s="9"/>
      <c r="B9" s="9"/>
      <c r="C9" s="9"/>
      <c r="D9" s="9"/>
      <c r="E9" s="18" t="s">
        <v>6</v>
      </c>
      <c r="F9" s="19"/>
      <c r="G9" s="15"/>
      <c r="H9" s="15"/>
      <c r="I9" s="15"/>
      <c r="J9" s="15"/>
      <c r="K9" s="4"/>
      <c r="L9" s="4"/>
      <c r="M9" s="4"/>
      <c r="N9" s="4"/>
      <c r="O9" s="4"/>
      <c r="P9" s="4"/>
      <c r="Q9" s="4"/>
      <c r="R9" s="5"/>
      <c r="S9" s="5"/>
      <c r="T9" s="15"/>
      <c r="U9" s="15"/>
      <c r="V9" s="15"/>
      <c r="W9" s="15"/>
      <c r="X9" s="1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ht="21.0" customHeight="1">
      <c r="A10" s="9"/>
      <c r="B10" s="9"/>
      <c r="C10" s="9"/>
      <c r="D10" s="9"/>
      <c r="E10" s="20" t="s">
        <v>7</v>
      </c>
      <c r="F10" s="21"/>
      <c r="G10" s="15"/>
      <c r="H10" s="15"/>
      <c r="I10" s="15"/>
      <c r="J10" s="15"/>
      <c r="K10" s="4"/>
      <c r="L10" s="4"/>
      <c r="M10" s="4"/>
      <c r="N10" s="4"/>
      <c r="O10" s="4"/>
      <c r="P10" s="4"/>
      <c r="Q10" s="4"/>
      <c r="R10" s="5"/>
      <c r="S10" s="5"/>
      <c r="T10" s="15"/>
      <c r="U10" s="15"/>
      <c r="V10" s="15"/>
      <c r="W10" s="15"/>
      <c r="X10" s="1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ht="21.0" customHeight="1">
      <c r="A11" s="9"/>
      <c r="B11" s="9"/>
      <c r="C11" s="9"/>
      <c r="D11" s="9"/>
      <c r="E11" s="15"/>
      <c r="F11" s="15"/>
      <c r="G11" s="15"/>
      <c r="H11" s="15"/>
      <c r="I11" s="15"/>
      <c r="J11" s="15"/>
      <c r="K11" s="4"/>
      <c r="L11" s="4"/>
      <c r="M11" s="4"/>
      <c r="N11" s="4"/>
      <c r="O11" s="4"/>
      <c r="P11" s="4"/>
      <c r="Q11" s="4"/>
      <c r="R11" s="5"/>
      <c r="S11" s="5"/>
      <c r="T11" s="15"/>
      <c r="U11" s="15"/>
      <c r="V11" s="15"/>
      <c r="W11" s="15"/>
      <c r="X11" s="1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ht="21.0" customHeight="1">
      <c r="A12" s="9"/>
      <c r="B12" s="9"/>
      <c r="C12" s="9"/>
      <c r="D12" s="9"/>
      <c r="E12" s="9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ht="24.75" customHeight="1">
      <c r="A13" s="22"/>
      <c r="B13" s="23" t="s">
        <v>8</v>
      </c>
      <c r="C13" s="24"/>
      <c r="D13" s="24"/>
      <c r="E13" s="24"/>
      <c r="F13" s="11"/>
      <c r="G13" s="25" t="s">
        <v>9</v>
      </c>
      <c r="H13" s="24"/>
      <c r="I13" s="25"/>
      <c r="J13" s="25"/>
      <c r="K13" s="26" t="s">
        <v>10</v>
      </c>
      <c r="L13" s="11"/>
      <c r="M13" s="25" t="s">
        <v>11</v>
      </c>
      <c r="N13" s="11"/>
      <c r="O13" s="4"/>
      <c r="P13" s="4"/>
      <c r="Q13" s="4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ht="21.75" customHeight="1">
      <c r="A14" s="27"/>
      <c r="B14" s="28"/>
      <c r="N14" s="29"/>
      <c r="O14" s="4"/>
      <c r="P14" s="4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ht="22.5" customHeight="1">
      <c r="A15" s="27"/>
      <c r="B15" s="30">
        <v>45509.0</v>
      </c>
      <c r="C15" s="31" t="s">
        <v>12</v>
      </c>
      <c r="D15" s="31"/>
      <c r="E15" s="32" t="s">
        <v>3</v>
      </c>
      <c r="F15" s="32" t="s">
        <v>4</v>
      </c>
      <c r="G15" s="33">
        <v>21.0</v>
      </c>
      <c r="H15" s="33">
        <v>10.0</v>
      </c>
      <c r="I15" s="34"/>
      <c r="J15" s="34"/>
      <c r="K15" s="33">
        <v>21.0</v>
      </c>
      <c r="L15" s="33">
        <v>17.0</v>
      </c>
      <c r="M15" s="35">
        <v>3.0</v>
      </c>
      <c r="N15" s="36">
        <v>0.0</v>
      </c>
      <c r="O15" s="37">
        <f t="shared" ref="O15:O24" si="1">IF(M15=0,0,IF(M15=1,1,IF(AND(M15=2,N15=1),2,3)))</f>
        <v>3</v>
      </c>
      <c r="P15" s="37">
        <f t="shared" ref="P15:P24" si="2">IF(N15=0,0,IF(N15=1,1,IF(AND(N15=2,M15=1),2,3)))</f>
        <v>0</v>
      </c>
      <c r="Q15" s="5"/>
      <c r="R15" s="38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ht="22.5" customHeight="1">
      <c r="A16" s="5"/>
      <c r="B16" s="39"/>
      <c r="C16" s="40" t="s">
        <v>13</v>
      </c>
      <c r="D16" s="40"/>
      <c r="E16" s="41" t="s">
        <v>5</v>
      </c>
      <c r="F16" s="41" t="s">
        <v>6</v>
      </c>
      <c r="G16" s="42">
        <v>21.0</v>
      </c>
      <c r="H16" s="42">
        <v>7.0</v>
      </c>
      <c r="I16" s="43"/>
      <c r="J16" s="43"/>
      <c r="K16" s="42">
        <v>21.0</v>
      </c>
      <c r="L16" s="42">
        <v>1.0</v>
      </c>
      <c r="M16" s="44">
        <v>3.0</v>
      </c>
      <c r="N16" s="45">
        <v>0.0</v>
      </c>
      <c r="O16" s="37">
        <f t="shared" si="1"/>
        <v>3</v>
      </c>
      <c r="P16" s="37">
        <f t="shared" si="2"/>
        <v>0</v>
      </c>
      <c r="Q16" s="5"/>
      <c r="R16" s="38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ht="22.5" customHeight="1">
      <c r="A17" s="27"/>
      <c r="B17" s="46">
        <v>45511.0</v>
      </c>
      <c r="C17" s="47" t="s">
        <v>12</v>
      </c>
      <c r="D17" s="47"/>
      <c r="E17" s="48" t="s">
        <v>6</v>
      </c>
      <c r="F17" s="48" t="s">
        <v>7</v>
      </c>
      <c r="G17" s="49">
        <v>5.0</v>
      </c>
      <c r="H17" s="49">
        <v>21.0</v>
      </c>
      <c r="I17" s="50"/>
      <c r="J17" s="50"/>
      <c r="K17" s="49">
        <v>9.0</v>
      </c>
      <c r="L17" s="49">
        <v>21.0</v>
      </c>
      <c r="M17" s="51">
        <v>0.0</v>
      </c>
      <c r="N17" s="52">
        <v>3.0</v>
      </c>
      <c r="O17" s="37">
        <f t="shared" si="1"/>
        <v>0</v>
      </c>
      <c r="P17" s="37">
        <f t="shared" si="2"/>
        <v>3</v>
      </c>
      <c r="Q17" s="5"/>
      <c r="R17" s="38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ht="22.5" customHeight="1">
      <c r="A18" s="27"/>
      <c r="B18" s="46">
        <v>45512.0</v>
      </c>
      <c r="C18" s="47" t="s">
        <v>13</v>
      </c>
      <c r="D18" s="47" t="s">
        <v>14</v>
      </c>
      <c r="E18" s="48" t="s">
        <v>3</v>
      </c>
      <c r="F18" s="48" t="s">
        <v>5</v>
      </c>
      <c r="G18" s="49">
        <v>17.0</v>
      </c>
      <c r="H18" s="49">
        <v>21.0</v>
      </c>
      <c r="I18" s="50"/>
      <c r="J18" s="50"/>
      <c r="K18" s="49">
        <v>18.0</v>
      </c>
      <c r="L18" s="49">
        <v>21.0</v>
      </c>
      <c r="M18" s="51">
        <v>0.0</v>
      </c>
      <c r="N18" s="52">
        <v>3.0</v>
      </c>
      <c r="O18" s="37">
        <f t="shared" si="1"/>
        <v>0</v>
      </c>
      <c r="P18" s="37">
        <f t="shared" si="2"/>
        <v>3</v>
      </c>
      <c r="Q18" s="5"/>
      <c r="R18" s="38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ht="22.5" customHeight="1">
      <c r="A19" s="27"/>
      <c r="B19" s="46">
        <v>45513.0</v>
      </c>
      <c r="C19" s="47" t="s">
        <v>12</v>
      </c>
      <c r="D19" s="47"/>
      <c r="E19" s="48" t="s">
        <v>4</v>
      </c>
      <c r="F19" s="48" t="s">
        <v>7</v>
      </c>
      <c r="G19" s="49">
        <v>8.0</v>
      </c>
      <c r="H19" s="49">
        <v>21.0</v>
      </c>
      <c r="I19" s="50"/>
      <c r="J19" s="50"/>
      <c r="K19" s="49">
        <v>15.0</v>
      </c>
      <c r="L19" s="49">
        <v>21.0</v>
      </c>
      <c r="M19" s="51">
        <v>0.0</v>
      </c>
      <c r="N19" s="52">
        <v>3.0</v>
      </c>
      <c r="O19" s="37">
        <f t="shared" si="1"/>
        <v>0</v>
      </c>
      <c r="P19" s="37">
        <f t="shared" si="2"/>
        <v>3</v>
      </c>
      <c r="Q19" s="5"/>
      <c r="R19" s="38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ht="22.5" customHeight="1">
      <c r="A20" s="27"/>
      <c r="B20" s="30">
        <v>45514.0</v>
      </c>
      <c r="C20" s="31" t="s">
        <v>12</v>
      </c>
      <c r="D20" s="31"/>
      <c r="E20" s="32" t="s">
        <v>3</v>
      </c>
      <c r="F20" s="32" t="s">
        <v>7</v>
      </c>
      <c r="G20" s="33">
        <v>21.0</v>
      </c>
      <c r="H20" s="33">
        <v>17.0</v>
      </c>
      <c r="I20" s="34"/>
      <c r="J20" s="34"/>
      <c r="K20" s="33">
        <v>21.0</v>
      </c>
      <c r="L20" s="33">
        <v>16.0</v>
      </c>
      <c r="M20" s="35">
        <v>3.0</v>
      </c>
      <c r="N20" s="36">
        <v>0.0</v>
      </c>
      <c r="O20" s="37">
        <f t="shared" si="1"/>
        <v>3</v>
      </c>
      <c r="P20" s="37">
        <f t="shared" si="2"/>
        <v>0</v>
      </c>
      <c r="Q20" s="5"/>
      <c r="R20" s="38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ht="22.5" customHeight="1">
      <c r="A21" s="27"/>
      <c r="B21" s="53">
        <v>45514.0</v>
      </c>
      <c r="C21" s="40" t="s">
        <v>13</v>
      </c>
      <c r="D21" s="40"/>
      <c r="E21" s="41" t="s">
        <v>4</v>
      </c>
      <c r="F21" s="41" t="s">
        <v>5</v>
      </c>
      <c r="G21" s="42">
        <v>8.0</v>
      </c>
      <c r="H21" s="42">
        <v>21.0</v>
      </c>
      <c r="I21" s="43"/>
      <c r="J21" s="43"/>
      <c r="K21" s="42">
        <v>19.0</v>
      </c>
      <c r="L21" s="42">
        <v>21.0</v>
      </c>
      <c r="M21" s="44">
        <v>0.0</v>
      </c>
      <c r="N21" s="45">
        <v>3.0</v>
      </c>
      <c r="O21" s="37">
        <f t="shared" si="1"/>
        <v>0</v>
      </c>
      <c r="P21" s="37">
        <f t="shared" si="2"/>
        <v>3</v>
      </c>
      <c r="Q21" s="5"/>
      <c r="R21" s="38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ht="22.5" customHeight="1">
      <c r="A22" s="27"/>
      <c r="B22" s="46">
        <v>45515.0</v>
      </c>
      <c r="C22" s="47" t="s">
        <v>12</v>
      </c>
      <c r="D22" s="47" t="s">
        <v>15</v>
      </c>
      <c r="E22" s="48" t="s">
        <v>5</v>
      </c>
      <c r="F22" s="48" t="s">
        <v>7</v>
      </c>
      <c r="G22" s="49">
        <v>21.0</v>
      </c>
      <c r="H22" s="49">
        <v>11.0</v>
      </c>
      <c r="I22" s="50"/>
      <c r="J22" s="50"/>
      <c r="K22" s="49">
        <v>15.0</v>
      </c>
      <c r="L22" s="49">
        <v>21.0</v>
      </c>
      <c r="M22" s="51">
        <v>2.0</v>
      </c>
      <c r="N22" s="52">
        <v>1.0</v>
      </c>
      <c r="O22" s="37">
        <f t="shared" si="1"/>
        <v>2</v>
      </c>
      <c r="P22" s="37">
        <f t="shared" si="2"/>
        <v>1</v>
      </c>
      <c r="Q22" s="5"/>
      <c r="R22" s="38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ht="22.5" customHeight="1">
      <c r="A23" s="27"/>
      <c r="B23" s="46">
        <v>45517.0</v>
      </c>
      <c r="C23" s="47" t="s">
        <v>12</v>
      </c>
      <c r="D23" s="47"/>
      <c r="E23" s="48" t="s">
        <v>3</v>
      </c>
      <c r="F23" s="48" t="s">
        <v>6</v>
      </c>
      <c r="G23" s="49">
        <v>21.0</v>
      </c>
      <c r="H23" s="49">
        <v>5.0</v>
      </c>
      <c r="I23" s="50"/>
      <c r="J23" s="50"/>
      <c r="K23" s="49">
        <v>21.0</v>
      </c>
      <c r="L23" s="49">
        <v>9.0</v>
      </c>
      <c r="M23" s="51">
        <v>3.0</v>
      </c>
      <c r="N23" s="52">
        <v>0.0</v>
      </c>
      <c r="O23" s="37">
        <f t="shared" si="1"/>
        <v>3</v>
      </c>
      <c r="P23" s="37">
        <f t="shared" si="2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ht="22.5" customHeight="1">
      <c r="A24" s="27"/>
      <c r="B24" s="54">
        <v>45518.0</v>
      </c>
      <c r="C24" s="47" t="s">
        <v>13</v>
      </c>
      <c r="D24" s="47" t="s">
        <v>16</v>
      </c>
      <c r="E24" s="48" t="s">
        <v>4</v>
      </c>
      <c r="F24" s="48" t="s">
        <v>6</v>
      </c>
      <c r="G24" s="49">
        <v>21.0</v>
      </c>
      <c r="H24" s="49">
        <v>10.0</v>
      </c>
      <c r="I24" s="50"/>
      <c r="J24" s="50"/>
      <c r="K24" s="49">
        <v>21.0</v>
      </c>
      <c r="L24" s="49">
        <v>11.0</v>
      </c>
      <c r="M24" s="51">
        <v>3.0</v>
      </c>
      <c r="N24" s="52">
        <v>0.0</v>
      </c>
      <c r="O24" s="37">
        <f t="shared" si="1"/>
        <v>3</v>
      </c>
      <c r="P24" s="37">
        <f t="shared" si="2"/>
        <v>0</v>
      </c>
      <c r="Q24" s="5"/>
      <c r="R24" s="38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ht="22.5" customHeight="1">
      <c r="A25" s="27"/>
      <c r="B25" s="55">
        <v>45523.0</v>
      </c>
      <c r="C25" s="56"/>
      <c r="D25" s="57" t="s">
        <v>17</v>
      </c>
      <c r="E25" s="58" t="s">
        <v>18</v>
      </c>
      <c r="F25" s="59"/>
      <c r="G25" s="60"/>
      <c r="H25" s="60"/>
      <c r="I25" s="60"/>
      <c r="J25" s="60"/>
      <c r="K25" s="60"/>
      <c r="L25" s="60"/>
      <c r="M25" s="61"/>
      <c r="N25" s="62"/>
      <c r="O25" s="4"/>
      <c r="P25" s="4"/>
      <c r="Q25" s="4"/>
      <c r="R25" s="5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22.5" customHeight="1">
      <c r="A26" s="27"/>
      <c r="B26" s="30" t="s">
        <v>19</v>
      </c>
      <c r="C26" s="63">
        <v>0.7708333333333334</v>
      </c>
      <c r="D26" s="31"/>
      <c r="E26" s="32" t="s">
        <v>6</v>
      </c>
      <c r="F26" s="32" t="s">
        <v>7</v>
      </c>
      <c r="G26" s="33">
        <v>9.0</v>
      </c>
      <c r="H26" s="33">
        <v>21.0</v>
      </c>
      <c r="I26" s="34"/>
      <c r="J26" s="34"/>
      <c r="K26" s="33">
        <v>8.0</v>
      </c>
      <c r="L26" s="33">
        <v>21.0</v>
      </c>
      <c r="M26" s="35">
        <v>0.0</v>
      </c>
      <c r="N26" s="36">
        <v>3.0</v>
      </c>
      <c r="O26" s="4"/>
      <c r="P26" s="4"/>
      <c r="Q26" s="4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22.5" customHeight="1">
      <c r="A27" s="4"/>
      <c r="B27" s="64" t="s">
        <v>19</v>
      </c>
      <c r="C27" s="65">
        <v>0.7916666666666666</v>
      </c>
      <c r="D27" s="66"/>
      <c r="E27" s="67" t="s">
        <v>4</v>
      </c>
      <c r="F27" s="67" t="s">
        <v>6</v>
      </c>
      <c r="G27" s="68">
        <v>21.0</v>
      </c>
      <c r="H27" s="68">
        <v>11.0</v>
      </c>
      <c r="I27" s="69"/>
      <c r="J27" s="69"/>
      <c r="K27" s="68">
        <v>21.0</v>
      </c>
      <c r="L27" s="68">
        <v>18.0</v>
      </c>
      <c r="M27" s="70">
        <v>3.0</v>
      </c>
      <c r="N27" s="71">
        <v>0.0</v>
      </c>
      <c r="O27" s="4"/>
      <c r="P27" s="4"/>
      <c r="Q27" s="4"/>
      <c r="R27" s="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22.5" customHeight="1">
      <c r="A28" s="1"/>
      <c r="B28" s="64" t="s">
        <v>19</v>
      </c>
      <c r="C28" s="65">
        <v>0.8125</v>
      </c>
      <c r="D28" s="66"/>
      <c r="E28" s="67" t="s">
        <v>7</v>
      </c>
      <c r="F28" s="67" t="s">
        <v>4</v>
      </c>
      <c r="G28" s="68">
        <v>21.0</v>
      </c>
      <c r="H28" s="68">
        <v>15.0</v>
      </c>
      <c r="I28" s="69"/>
      <c r="J28" s="69"/>
      <c r="K28" s="68">
        <v>21.0</v>
      </c>
      <c r="L28" s="68">
        <v>14.0</v>
      </c>
      <c r="M28" s="70">
        <v>3.0</v>
      </c>
      <c r="N28" s="71">
        <v>0.0</v>
      </c>
      <c r="O28" s="4"/>
      <c r="P28" s="4"/>
      <c r="Q28" s="4"/>
      <c r="R28" s="5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ht="22.5" customHeight="1">
      <c r="A29" s="1"/>
      <c r="B29" s="72" t="s">
        <v>20</v>
      </c>
      <c r="C29" s="73">
        <v>0.8333333333333334</v>
      </c>
      <c r="D29" s="74"/>
      <c r="E29" s="75" t="s">
        <v>5</v>
      </c>
      <c r="F29" s="76" t="s">
        <v>3</v>
      </c>
      <c r="G29" s="77">
        <v>20.0</v>
      </c>
      <c r="H29" s="77">
        <v>22.0</v>
      </c>
      <c r="I29" s="78"/>
      <c r="J29" s="78"/>
      <c r="K29" s="77">
        <v>20.0</v>
      </c>
      <c r="L29" s="77">
        <v>22.0</v>
      </c>
      <c r="M29" s="77">
        <v>0.0</v>
      </c>
      <c r="N29" s="79">
        <v>3.0</v>
      </c>
      <c r="O29" s="4"/>
      <c r="P29" s="4"/>
      <c r="Q29" s="4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ht="15.75" customHeight="1">
      <c r="A30" s="1"/>
      <c r="B30" s="1"/>
      <c r="C30" s="1"/>
      <c r="D30" s="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15.75" customHeight="1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15.75" customHeight="1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15.75" customHeight="1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15.75" customHeight="1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15.75" customHeight="1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15.75" customHeight="1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15.75" customHeight="1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15.75" customHeight="1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15.75" customHeight="1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15.75" customHeight="1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15.75" customHeight="1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15.75" customHeight="1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15.75" customHeight="1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15.75" customHeight="1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15.75" customHeight="1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15.75" customHeight="1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15.75" customHeight="1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ht="15.75" customHeight="1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ht="15.75" customHeight="1">
      <c r="A49" s="1"/>
      <c r="B49" s="1"/>
      <c r="C49" s="1"/>
      <c r="D49" s="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ht="15.75" customHeight="1">
      <c r="A50" s="1"/>
      <c r="B50" s="1"/>
      <c r="C50" s="1"/>
      <c r="D50" s="1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ht="15.75" customHeight="1">
      <c r="A51" s="1"/>
      <c r="B51" s="1"/>
      <c r="C51" s="1"/>
      <c r="D51" s="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ht="15.75" customHeight="1">
      <c r="A52" s="1"/>
      <c r="B52" s="1"/>
      <c r="C52" s="1"/>
      <c r="D52" s="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ht="15.75" customHeight="1">
      <c r="A53" s="1"/>
      <c r="B53" s="1"/>
      <c r="C53" s="1"/>
      <c r="D53" s="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ht="15.75" customHeight="1">
      <c r="A54" s="1"/>
      <c r="B54" s="1"/>
      <c r="C54" s="1"/>
      <c r="D54" s="1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ht="15.75" customHeight="1">
      <c r="A55" s="1"/>
      <c r="B55" s="1"/>
      <c r="C55" s="1"/>
      <c r="D55" s="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5.75" customHeight="1">
      <c r="A56" s="1"/>
      <c r="B56" s="1"/>
      <c r="C56" s="1"/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5.75" customHeight="1">
      <c r="A57" s="1"/>
      <c r="B57" s="1"/>
      <c r="C57" s="1"/>
      <c r="D57" s="1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5.75" customHeight="1">
      <c r="A58" s="1"/>
      <c r="B58" s="1"/>
      <c r="C58" s="1"/>
      <c r="D58" s="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5.75" customHeight="1">
      <c r="A59" s="1"/>
      <c r="B59" s="1"/>
      <c r="C59" s="1"/>
      <c r="D59" s="1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5.75" customHeight="1">
      <c r="A60" s="1"/>
      <c r="B60" s="1"/>
      <c r="C60" s="1"/>
      <c r="D60" s="1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5.75" customHeight="1">
      <c r="A61" s="1"/>
      <c r="B61" s="1"/>
      <c r="C61" s="1"/>
      <c r="D61" s="1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5.75" customHeight="1">
      <c r="A62" s="1"/>
      <c r="B62" s="1"/>
      <c r="C62" s="1"/>
      <c r="D62" s="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5.75" customHeight="1">
      <c r="A63" s="1"/>
      <c r="B63" s="1"/>
      <c r="C63" s="1"/>
      <c r="D63" s="1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5.75" customHeight="1">
      <c r="A64" s="1"/>
      <c r="B64" s="1"/>
      <c r="C64" s="1"/>
      <c r="D64" s="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5.75" customHeight="1">
      <c r="A65" s="1"/>
      <c r="B65" s="1"/>
      <c r="C65" s="1"/>
      <c r="D65" s="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5.75" customHeight="1">
      <c r="A66" s="1"/>
      <c r="B66" s="1"/>
      <c r="C66" s="1"/>
      <c r="D66" s="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5.75" customHeight="1">
      <c r="A67" s="1"/>
      <c r="B67" s="1"/>
      <c r="C67" s="1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5.75" customHeight="1">
      <c r="A68" s="1"/>
      <c r="B68" s="1"/>
      <c r="C68" s="1"/>
      <c r="D68" s="1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5.75" customHeight="1">
      <c r="A69" s="1"/>
      <c r="B69" s="1"/>
      <c r="C69" s="1"/>
      <c r="D69" s="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5.75" customHeight="1">
      <c r="A70" s="1"/>
      <c r="B70" s="1"/>
      <c r="C70" s="1"/>
      <c r="D70" s="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5.75" customHeight="1">
      <c r="A71" s="1"/>
      <c r="B71" s="1"/>
      <c r="C71" s="1"/>
      <c r="D71" s="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5.75" customHeight="1">
      <c r="A72" s="1"/>
      <c r="B72" s="1"/>
      <c r="C72" s="1"/>
      <c r="D72" s="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5.75" customHeight="1">
      <c r="A73" s="1"/>
      <c r="B73" s="1"/>
      <c r="C73" s="1"/>
      <c r="D73" s="1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5.75" customHeight="1">
      <c r="A74" s="1"/>
      <c r="B74" s="1"/>
      <c r="C74" s="1"/>
      <c r="D74" s="1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5.75" customHeight="1">
      <c r="A75" s="1"/>
      <c r="B75" s="1"/>
      <c r="C75" s="1"/>
      <c r="D75" s="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5.75" customHeight="1">
      <c r="A76" s="1"/>
      <c r="B76" s="1"/>
      <c r="C76" s="1"/>
      <c r="D76" s="1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5.75" customHeight="1">
      <c r="A77" s="1"/>
      <c r="B77" s="1"/>
      <c r="C77" s="1"/>
      <c r="D77" s="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5.75" customHeight="1">
      <c r="A78" s="1"/>
      <c r="B78" s="1"/>
      <c r="C78" s="1"/>
      <c r="D78" s="1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5.75" customHeight="1">
      <c r="A79" s="1"/>
      <c r="B79" s="1"/>
      <c r="C79" s="1"/>
      <c r="D79" s="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5.75" customHeight="1">
      <c r="A80" s="1"/>
      <c r="B80" s="1"/>
      <c r="C80" s="1"/>
      <c r="D80" s="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5.75" customHeight="1">
      <c r="A81" s="1"/>
      <c r="B81" s="1"/>
      <c r="C81" s="1"/>
      <c r="D81" s="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5.75" customHeight="1">
      <c r="A82" s="1"/>
      <c r="B82" s="1"/>
      <c r="C82" s="1"/>
      <c r="D82" s="1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5.75" customHeight="1">
      <c r="A83" s="1"/>
      <c r="B83" s="1"/>
      <c r="C83" s="1"/>
      <c r="D83" s="1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5.75" customHeight="1">
      <c r="A84" s="1"/>
      <c r="B84" s="1"/>
      <c r="C84" s="1"/>
      <c r="D84" s="1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5.75" customHeight="1">
      <c r="A85" s="1"/>
      <c r="B85" s="1"/>
      <c r="C85" s="1"/>
      <c r="D85" s="1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5.75" customHeight="1">
      <c r="A86" s="1"/>
      <c r="B86" s="1"/>
      <c r="C86" s="1"/>
      <c r="D86" s="1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5.75" customHeight="1">
      <c r="A87" s="1"/>
      <c r="B87" s="1"/>
      <c r="C87" s="1"/>
      <c r="D87" s="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5.75" customHeight="1">
      <c r="A88" s="1"/>
      <c r="B88" s="1"/>
      <c r="C88" s="1"/>
      <c r="D88" s="1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5.75" customHeight="1">
      <c r="A89" s="1"/>
      <c r="B89" s="1"/>
      <c r="C89" s="1"/>
      <c r="D89" s="1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5.75" customHeight="1">
      <c r="A90" s="1"/>
      <c r="B90" s="1"/>
      <c r="C90" s="1"/>
      <c r="D90" s="1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5.75" customHeight="1">
      <c r="A91" s="1"/>
      <c r="B91" s="1"/>
      <c r="C91" s="1"/>
      <c r="D91" s="1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5.75" customHeight="1">
      <c r="A92" s="1"/>
      <c r="B92" s="1"/>
      <c r="C92" s="1"/>
      <c r="D92" s="1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5.75" customHeight="1">
      <c r="A93" s="1"/>
      <c r="B93" s="1"/>
      <c r="C93" s="1"/>
      <c r="D93" s="1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5.75" customHeight="1">
      <c r="A94" s="1"/>
      <c r="B94" s="1"/>
      <c r="C94" s="1"/>
      <c r="D94" s="1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5.75" customHeight="1">
      <c r="A95" s="1"/>
      <c r="B95" s="1"/>
      <c r="C95" s="1"/>
      <c r="D95" s="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5.75" customHeight="1">
      <c r="A96" s="1"/>
      <c r="B96" s="1"/>
      <c r="C96" s="1"/>
      <c r="D96" s="1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5.75" customHeight="1">
      <c r="A97" s="1"/>
      <c r="B97" s="1"/>
      <c r="C97" s="1"/>
      <c r="D97" s="1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5.75" customHeight="1">
      <c r="A98" s="1"/>
      <c r="B98" s="1"/>
      <c r="C98" s="1"/>
      <c r="D98" s="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5.75" customHeight="1">
      <c r="A99" s="1"/>
      <c r="B99" s="1"/>
      <c r="C99" s="1"/>
      <c r="D99" s="1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5.75" customHeight="1">
      <c r="A100" s="1"/>
      <c r="B100" s="1"/>
      <c r="C100" s="1"/>
      <c r="D100" s="1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5.75" customHeight="1">
      <c r="A101" s="1"/>
      <c r="B101" s="1"/>
      <c r="C101" s="1"/>
      <c r="D101" s="1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5.75" customHeight="1">
      <c r="A102" s="1"/>
      <c r="B102" s="1"/>
      <c r="C102" s="1"/>
      <c r="D102" s="1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5.75" customHeight="1">
      <c r="A103" s="1"/>
      <c r="B103" s="1"/>
      <c r="C103" s="1"/>
      <c r="D103" s="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5.75" customHeight="1">
      <c r="A104" s="1"/>
      <c r="B104" s="1"/>
      <c r="C104" s="1"/>
      <c r="D104" s="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5.75" customHeight="1">
      <c r="A105" s="1"/>
      <c r="B105" s="1"/>
      <c r="C105" s="1"/>
      <c r="D105" s="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5.75" customHeight="1">
      <c r="A106" s="1"/>
      <c r="B106" s="1"/>
      <c r="C106" s="1"/>
      <c r="D106" s="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5.75" customHeight="1">
      <c r="A107" s="1"/>
      <c r="B107" s="1"/>
      <c r="C107" s="1"/>
      <c r="D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5.75" customHeight="1">
      <c r="A108" s="1"/>
      <c r="B108" s="1"/>
      <c r="C108" s="1"/>
      <c r="D108" s="1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5.75" customHeight="1">
      <c r="A109" s="1"/>
      <c r="B109" s="1"/>
      <c r="C109" s="1"/>
      <c r="D109" s="1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5.75" customHeight="1">
      <c r="A110" s="1"/>
      <c r="B110" s="1"/>
      <c r="C110" s="1"/>
      <c r="D110" s="1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5.75" customHeight="1">
      <c r="A111" s="1"/>
      <c r="B111" s="1"/>
      <c r="C111" s="1"/>
      <c r="D111" s="1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5.75" customHeight="1">
      <c r="A112" s="1"/>
      <c r="B112" s="1"/>
      <c r="C112" s="1"/>
      <c r="D112" s="1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5.75" customHeight="1">
      <c r="A113" s="1"/>
      <c r="B113" s="1"/>
      <c r="C113" s="1"/>
      <c r="D113" s="1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5.75" customHeight="1">
      <c r="A114" s="1"/>
      <c r="B114" s="1"/>
      <c r="C114" s="1"/>
      <c r="D114" s="1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5.75" customHeight="1">
      <c r="A115" s="1"/>
      <c r="B115" s="1"/>
      <c r="C115" s="1"/>
      <c r="D115" s="1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5.75" customHeight="1">
      <c r="A116" s="1"/>
      <c r="B116" s="1"/>
      <c r="C116" s="1"/>
      <c r="D116" s="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5.75" customHeight="1">
      <c r="A117" s="1"/>
      <c r="B117" s="1"/>
      <c r="C117" s="1"/>
      <c r="D117" s="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5.75" customHeight="1">
      <c r="A118" s="1"/>
      <c r="B118" s="1"/>
      <c r="C118" s="1"/>
      <c r="D118" s="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5.75" customHeight="1">
      <c r="A119" s="1"/>
      <c r="B119" s="1"/>
      <c r="C119" s="1"/>
      <c r="D119" s="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5.75" customHeight="1">
      <c r="A120" s="1"/>
      <c r="B120" s="1"/>
      <c r="C120" s="1"/>
      <c r="D120" s="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5.75" customHeight="1">
      <c r="A121" s="1"/>
      <c r="B121" s="1"/>
      <c r="C121" s="1"/>
      <c r="D121" s="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5.75" customHeight="1">
      <c r="A122" s="1"/>
      <c r="B122" s="1"/>
      <c r="C122" s="1"/>
      <c r="D122" s="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5.75" customHeight="1">
      <c r="A123" s="1"/>
      <c r="B123" s="1"/>
      <c r="C123" s="1"/>
      <c r="D123" s="1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5.75" customHeight="1">
      <c r="A124" s="1"/>
      <c r="B124" s="1"/>
      <c r="C124" s="1"/>
      <c r="D124" s="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5.75" customHeight="1">
      <c r="A125" s="1"/>
      <c r="B125" s="1"/>
      <c r="C125" s="1"/>
      <c r="D125" s="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5.75" customHeight="1">
      <c r="A126" s="1"/>
      <c r="B126" s="1"/>
      <c r="C126" s="1"/>
      <c r="D126" s="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5.75" customHeight="1">
      <c r="A127" s="1"/>
      <c r="B127" s="1"/>
      <c r="C127" s="1"/>
      <c r="D127" s="1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5.75" customHeight="1">
      <c r="A128" s="1"/>
      <c r="B128" s="1"/>
      <c r="C128" s="1"/>
      <c r="D128" s="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5.75" customHeight="1">
      <c r="A129" s="1"/>
      <c r="B129" s="1"/>
      <c r="C129" s="1"/>
      <c r="D129" s="1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5.75" customHeight="1">
      <c r="A130" s="1"/>
      <c r="B130" s="1"/>
      <c r="C130" s="1"/>
      <c r="D130" s="1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5.75" customHeight="1">
      <c r="A131" s="1"/>
      <c r="B131" s="1"/>
      <c r="C131" s="1"/>
      <c r="D131" s="1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5.75" customHeight="1">
      <c r="A132" s="1"/>
      <c r="B132" s="1"/>
      <c r="C132" s="1"/>
      <c r="D132" s="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5.75" customHeight="1">
      <c r="A133" s="1"/>
      <c r="B133" s="1"/>
      <c r="C133" s="1"/>
      <c r="D133" s="1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5.75" customHeight="1">
      <c r="A134" s="1"/>
      <c r="B134" s="1"/>
      <c r="C134" s="1"/>
      <c r="D134" s="1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5.75" customHeight="1">
      <c r="A135" s="1"/>
      <c r="B135" s="1"/>
      <c r="C135" s="1"/>
      <c r="D135" s="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5.75" customHeight="1">
      <c r="A136" s="1"/>
      <c r="B136" s="1"/>
      <c r="C136" s="1"/>
      <c r="D136" s="1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5.75" customHeight="1">
      <c r="A137" s="1"/>
      <c r="B137" s="1"/>
      <c r="C137" s="1"/>
      <c r="D137" s="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5.75" customHeight="1">
      <c r="A138" s="1"/>
      <c r="B138" s="1"/>
      <c r="C138" s="1"/>
      <c r="D138" s="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5.75" customHeight="1">
      <c r="A139" s="1"/>
      <c r="B139" s="1"/>
      <c r="C139" s="1"/>
      <c r="D139" s="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5.75" customHeight="1">
      <c r="A140" s="1"/>
      <c r="B140" s="1"/>
      <c r="C140" s="1"/>
      <c r="D140" s="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5.75" customHeight="1">
      <c r="A141" s="1"/>
      <c r="B141" s="1"/>
      <c r="C141" s="1"/>
      <c r="D141" s="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5.75" customHeight="1">
      <c r="A142" s="1"/>
      <c r="B142" s="1"/>
      <c r="C142" s="1"/>
      <c r="D142" s="1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5.75" customHeight="1">
      <c r="A143" s="1"/>
      <c r="B143" s="1"/>
      <c r="C143" s="1"/>
      <c r="D143" s="1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5.75" customHeight="1">
      <c r="A144" s="1"/>
      <c r="B144" s="1"/>
      <c r="C144" s="1"/>
      <c r="D144" s="1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5.75" customHeight="1">
      <c r="A145" s="1"/>
      <c r="B145" s="1"/>
      <c r="C145" s="1"/>
      <c r="D145" s="1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5.75" customHeight="1">
      <c r="A146" s="1"/>
      <c r="B146" s="1"/>
      <c r="C146" s="1"/>
      <c r="D146" s="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5.75" customHeight="1">
      <c r="A147" s="1"/>
      <c r="B147" s="1"/>
      <c r="C147" s="1"/>
      <c r="D147" s="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5.75" customHeight="1">
      <c r="A148" s="1"/>
      <c r="B148" s="1"/>
      <c r="C148" s="1"/>
      <c r="D148" s="1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5.75" customHeight="1">
      <c r="A149" s="1"/>
      <c r="B149" s="1"/>
      <c r="C149" s="1"/>
      <c r="D149" s="1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5.75" customHeight="1">
      <c r="A150" s="1"/>
      <c r="B150" s="1"/>
      <c r="C150" s="1"/>
      <c r="D150" s="1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5.75" customHeight="1">
      <c r="A151" s="1"/>
      <c r="B151" s="1"/>
      <c r="C151" s="1"/>
      <c r="D151" s="1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5.75" customHeight="1">
      <c r="A152" s="1"/>
      <c r="B152" s="1"/>
      <c r="C152" s="1"/>
      <c r="D152" s="1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5.75" customHeight="1">
      <c r="A153" s="1"/>
      <c r="B153" s="1"/>
      <c r="C153" s="1"/>
      <c r="D153" s="1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5.75" customHeight="1">
      <c r="A154" s="1"/>
      <c r="B154" s="1"/>
      <c r="C154" s="1"/>
      <c r="D154" s="1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5.75" customHeight="1">
      <c r="A155" s="1"/>
      <c r="B155" s="1"/>
      <c r="C155" s="1"/>
      <c r="D155" s="1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5.75" customHeight="1">
      <c r="A156" s="1"/>
      <c r="B156" s="1"/>
      <c r="C156" s="1"/>
      <c r="D156" s="1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5.75" customHeight="1">
      <c r="A157" s="1"/>
      <c r="B157" s="1"/>
      <c r="C157" s="1"/>
      <c r="D157" s="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5.75" customHeight="1">
      <c r="A158" s="1"/>
      <c r="B158" s="1"/>
      <c r="C158" s="1"/>
      <c r="D158" s="1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5.75" customHeight="1">
      <c r="A159" s="1"/>
      <c r="B159" s="1"/>
      <c r="C159" s="1"/>
      <c r="D159" s="1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5.75" customHeight="1">
      <c r="A160" s="1"/>
      <c r="B160" s="1"/>
      <c r="C160" s="1"/>
      <c r="D160" s="1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5.75" customHeight="1">
      <c r="A161" s="1"/>
      <c r="B161" s="1"/>
      <c r="C161" s="1"/>
      <c r="D161" s="1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5.75" customHeight="1">
      <c r="A162" s="1"/>
      <c r="B162" s="1"/>
      <c r="C162" s="1"/>
      <c r="D162" s="1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5.75" customHeight="1">
      <c r="A163" s="1"/>
      <c r="B163" s="1"/>
      <c r="C163" s="1"/>
      <c r="D163" s="1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5.75" customHeight="1">
      <c r="A164" s="1"/>
      <c r="B164" s="1"/>
      <c r="C164" s="1"/>
      <c r="D164" s="1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5.75" customHeight="1">
      <c r="A165" s="1"/>
      <c r="B165" s="1"/>
      <c r="C165" s="1"/>
      <c r="D165" s="1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5.75" customHeight="1">
      <c r="A166" s="1"/>
      <c r="B166" s="1"/>
      <c r="C166" s="1"/>
      <c r="D166" s="1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5.75" customHeight="1">
      <c r="A167" s="1"/>
      <c r="B167" s="1"/>
      <c r="C167" s="1"/>
      <c r="D167" s="1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5.75" customHeight="1">
      <c r="A168" s="1"/>
      <c r="B168" s="1"/>
      <c r="C168" s="1"/>
      <c r="D168" s="1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5.75" customHeight="1">
      <c r="A169" s="1"/>
      <c r="B169" s="1"/>
      <c r="C169" s="1"/>
      <c r="D169" s="1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5.75" customHeight="1">
      <c r="A170" s="1"/>
      <c r="B170" s="1"/>
      <c r="C170" s="1"/>
      <c r="D170" s="1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5.75" customHeight="1">
      <c r="A171" s="1"/>
      <c r="B171" s="1"/>
      <c r="C171" s="1"/>
      <c r="D171" s="1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5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5.75" customHeight="1">
      <c r="A172" s="1"/>
      <c r="B172" s="1"/>
      <c r="C172" s="1"/>
      <c r="D172" s="1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5.75" customHeight="1">
      <c r="A173" s="1"/>
      <c r="B173" s="1"/>
      <c r="C173" s="1"/>
      <c r="D173" s="1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5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5.75" customHeight="1">
      <c r="A174" s="1"/>
      <c r="B174" s="1"/>
      <c r="C174" s="1"/>
      <c r="D174" s="1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5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5.75" customHeight="1">
      <c r="A175" s="1"/>
      <c r="B175" s="1"/>
      <c r="C175" s="1"/>
      <c r="D175" s="1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5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5.75" customHeight="1">
      <c r="A176" s="1"/>
      <c r="B176" s="1"/>
      <c r="C176" s="1"/>
      <c r="D176" s="1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5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5.75" customHeight="1">
      <c r="A177" s="1"/>
      <c r="B177" s="1"/>
      <c r="C177" s="1"/>
      <c r="D177" s="1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5.75" customHeight="1">
      <c r="A178" s="1"/>
      <c r="B178" s="1"/>
      <c r="C178" s="1"/>
      <c r="D178" s="1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5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5.75" customHeight="1">
      <c r="A179" s="1"/>
      <c r="B179" s="1"/>
      <c r="C179" s="1"/>
      <c r="D179" s="1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5.75" customHeight="1">
      <c r="A180" s="1"/>
      <c r="B180" s="1"/>
      <c r="C180" s="1"/>
      <c r="D180" s="1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5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5.75" customHeight="1">
      <c r="A181" s="1"/>
      <c r="B181" s="1"/>
      <c r="C181" s="1"/>
      <c r="D181" s="1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5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5.75" customHeight="1">
      <c r="A182" s="1"/>
      <c r="B182" s="1"/>
      <c r="C182" s="1"/>
      <c r="D182" s="1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5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5.75" customHeight="1">
      <c r="A183" s="1"/>
      <c r="B183" s="1"/>
      <c r="C183" s="1"/>
      <c r="D183" s="1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5.75" customHeight="1">
      <c r="A184" s="1"/>
      <c r="B184" s="1"/>
      <c r="C184" s="1"/>
      <c r="D184" s="1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5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5.75" customHeight="1">
      <c r="A185" s="1"/>
      <c r="B185" s="1"/>
      <c r="C185" s="1"/>
      <c r="D185" s="1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5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5.75" customHeight="1">
      <c r="A186" s="1"/>
      <c r="B186" s="1"/>
      <c r="C186" s="1"/>
      <c r="D186" s="1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5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5.75" customHeight="1">
      <c r="A187" s="1"/>
      <c r="B187" s="1"/>
      <c r="C187" s="1"/>
      <c r="D187" s="1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5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5.75" customHeight="1">
      <c r="A188" s="1"/>
      <c r="B188" s="1"/>
      <c r="C188" s="1"/>
      <c r="D188" s="1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5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5.75" customHeight="1">
      <c r="A189" s="1"/>
      <c r="B189" s="1"/>
      <c r="C189" s="1"/>
      <c r="D189" s="1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5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5.75" customHeight="1">
      <c r="A190" s="1"/>
      <c r="B190" s="1"/>
      <c r="C190" s="1"/>
      <c r="D190" s="1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5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5.75" customHeight="1">
      <c r="A191" s="1"/>
      <c r="B191" s="1"/>
      <c r="C191" s="1"/>
      <c r="D191" s="1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5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5.75" customHeight="1">
      <c r="A192" s="1"/>
      <c r="B192" s="1"/>
      <c r="C192" s="1"/>
      <c r="D192" s="1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5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5.75" customHeight="1">
      <c r="A193" s="1"/>
      <c r="B193" s="1"/>
      <c r="C193" s="1"/>
      <c r="D193" s="1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5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5.75" customHeight="1">
      <c r="A194" s="1"/>
      <c r="B194" s="1"/>
      <c r="C194" s="1"/>
      <c r="D194" s="1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5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5.75" customHeight="1">
      <c r="A195" s="1"/>
      <c r="B195" s="1"/>
      <c r="C195" s="1"/>
      <c r="D195" s="1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5.75" customHeight="1">
      <c r="A196" s="1"/>
      <c r="B196" s="1"/>
      <c r="C196" s="1"/>
      <c r="D196" s="1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5.75" customHeight="1">
      <c r="A197" s="1"/>
      <c r="B197" s="1"/>
      <c r="C197" s="1"/>
      <c r="D197" s="1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5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5.75" customHeight="1">
      <c r="A198" s="1"/>
      <c r="B198" s="1"/>
      <c r="C198" s="1"/>
      <c r="D198" s="1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5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5.75" customHeight="1">
      <c r="A199" s="1"/>
      <c r="B199" s="1"/>
      <c r="C199" s="1"/>
      <c r="D199" s="1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5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5.75" customHeight="1">
      <c r="A200" s="1"/>
      <c r="B200" s="1"/>
      <c r="C200" s="1"/>
      <c r="D200" s="1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5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5.75" customHeight="1">
      <c r="A201" s="1"/>
      <c r="B201" s="1"/>
      <c r="C201" s="1"/>
      <c r="D201" s="1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5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5.75" customHeight="1">
      <c r="A202" s="1"/>
      <c r="B202" s="1"/>
      <c r="C202" s="1"/>
      <c r="D202" s="1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5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5.75" customHeight="1">
      <c r="A203" s="1"/>
      <c r="B203" s="1"/>
      <c r="C203" s="1"/>
      <c r="D203" s="1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5.75" customHeight="1">
      <c r="A204" s="1"/>
      <c r="B204" s="1"/>
      <c r="C204" s="1"/>
      <c r="D204" s="1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5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5.75" customHeight="1">
      <c r="A205" s="1"/>
      <c r="B205" s="1"/>
      <c r="C205" s="1"/>
      <c r="D205" s="1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5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5.75" customHeight="1">
      <c r="A206" s="1"/>
      <c r="B206" s="1"/>
      <c r="C206" s="1"/>
      <c r="D206" s="1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5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5.75" customHeight="1">
      <c r="A207" s="1"/>
      <c r="B207" s="1"/>
      <c r="C207" s="1"/>
      <c r="D207" s="1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5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5.75" customHeight="1">
      <c r="A208" s="1"/>
      <c r="B208" s="1"/>
      <c r="C208" s="1"/>
      <c r="D208" s="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5.75" customHeight="1">
      <c r="A209" s="1"/>
      <c r="B209" s="1"/>
      <c r="C209" s="1"/>
      <c r="D209" s="1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5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5.75" customHeight="1">
      <c r="A210" s="1"/>
      <c r="B210" s="1"/>
      <c r="C210" s="1"/>
      <c r="D210" s="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5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5.75" customHeight="1">
      <c r="A211" s="1"/>
      <c r="B211" s="1"/>
      <c r="C211" s="1"/>
      <c r="D211" s="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5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5.75" customHeight="1">
      <c r="A212" s="1"/>
      <c r="B212" s="1"/>
      <c r="C212" s="1"/>
      <c r="D212" s="1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5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5.75" customHeight="1">
      <c r="A213" s="1"/>
      <c r="B213" s="1"/>
      <c r="C213" s="1"/>
      <c r="D213" s="1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5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5.75" customHeight="1">
      <c r="A214" s="1"/>
      <c r="B214" s="1"/>
      <c r="C214" s="1"/>
      <c r="D214" s="1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5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5.75" customHeight="1">
      <c r="A215" s="1"/>
      <c r="B215" s="1"/>
      <c r="C215" s="1"/>
      <c r="D215" s="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5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5.75" customHeight="1">
      <c r="A216" s="1"/>
      <c r="B216" s="1"/>
      <c r="C216" s="1"/>
      <c r="D216" s="1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5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ht="15.75" customHeight="1">
      <c r="A217" s="1"/>
      <c r="B217" s="1"/>
      <c r="C217" s="1"/>
      <c r="D217" s="1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ht="15.75" customHeight="1">
      <c r="A218" s="1"/>
      <c r="B218" s="1"/>
      <c r="C218" s="1"/>
      <c r="D218" s="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5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ht="15.75" customHeight="1">
      <c r="A219" s="1"/>
      <c r="B219" s="1"/>
      <c r="C219" s="1"/>
      <c r="D219" s="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5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ht="15.75" customHeight="1">
      <c r="A220" s="1"/>
      <c r="B220" s="1"/>
      <c r="C220" s="1"/>
      <c r="D220" s="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5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ht="15.75" customHeight="1">
      <c r="A221" s="1"/>
      <c r="B221" s="1"/>
      <c r="C221" s="1"/>
      <c r="D221" s="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5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ht="15.75" customHeight="1">
      <c r="A222" s="1"/>
      <c r="B222" s="1"/>
      <c r="C222" s="1"/>
      <c r="D222" s="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5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ht="15.75" customHeight="1">
      <c r="A223" s="1"/>
      <c r="B223" s="1"/>
      <c r="C223" s="1"/>
      <c r="D223" s="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5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ht="15.75" customHeight="1">
      <c r="A224" s="1"/>
      <c r="B224" s="1"/>
      <c r="C224" s="1"/>
      <c r="D224" s="1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ht="15.75" customHeight="1">
      <c r="A225" s="1"/>
      <c r="B225" s="1"/>
      <c r="C225" s="1"/>
      <c r="D225" s="1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5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ht="15.75" customHeight="1">
      <c r="A226" s="1"/>
      <c r="B226" s="1"/>
      <c r="C226" s="1"/>
      <c r="D226" s="1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5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</row>
  </sheetData>
  <mergeCells count="26">
    <mergeCell ref="E6:F6"/>
    <mergeCell ref="G6:H6"/>
    <mergeCell ref="W6:X6"/>
    <mergeCell ref="C7:D7"/>
    <mergeCell ref="E7:F7"/>
    <mergeCell ref="G7:H7"/>
    <mergeCell ref="W7:X7"/>
    <mergeCell ref="C8:D8"/>
    <mergeCell ref="E8:F8"/>
    <mergeCell ref="G8:H8"/>
    <mergeCell ref="W8:X8"/>
    <mergeCell ref="E9:F9"/>
    <mergeCell ref="E10:F10"/>
    <mergeCell ref="B13:F13"/>
    <mergeCell ref="G13:H13"/>
    <mergeCell ref="K13:L13"/>
    <mergeCell ref="M13:N13"/>
    <mergeCell ref="B14:N14"/>
    <mergeCell ref="E1:H1"/>
    <mergeCell ref="E2:H2"/>
    <mergeCell ref="E4:F4"/>
    <mergeCell ref="C5:D5"/>
    <mergeCell ref="E5:F5"/>
    <mergeCell ref="G5:H5"/>
    <mergeCell ref="C6:D6"/>
    <mergeCell ref="E25:F25"/>
  </mergeCells>
  <printOptions/>
  <pageMargins bottom="0.62992125984252" footer="0.0" header="0.0" left="0.708661417322835" right="0.708661417322835" top="0.748031496062992"/>
  <pageSetup paperSize="9" orientation="landscape"/>
  <headerFooter>
    <oddFooter>&amp;L000000BORMIO BEACH VOLLEY 2024&amp;C000000TORNEO MINI JUNIOR&amp;R000000UNIONE SPORTIVA BORMIESE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4.14"/>
    <col customWidth="1" min="3" max="3" width="31.43"/>
    <col customWidth="1" hidden="1" min="4" max="4" width="5.29"/>
    <col customWidth="1" hidden="1" min="5" max="7" width="4.86"/>
    <col customWidth="1" min="8" max="8" width="9.71"/>
    <col customWidth="1" hidden="1" min="9" max="12" width="4.86"/>
    <col customWidth="1" min="13" max="13" width="6.43"/>
    <col customWidth="1" min="14" max="14" width="12.29"/>
    <col customWidth="1" hidden="1" min="15" max="15" width="4.86"/>
    <col customWidth="1" hidden="1" min="16" max="20" width="5.71"/>
    <col customWidth="1" hidden="1" min="21" max="22" width="9.14"/>
    <col customWidth="1" hidden="1" min="23" max="24" width="6.71"/>
    <col customWidth="1" min="25" max="25" width="6.71"/>
    <col customWidth="1" min="26" max="37" width="7.14"/>
  </cols>
  <sheetData>
    <row r="1">
      <c r="A1" s="80"/>
      <c r="B1" s="80" t="s">
        <v>21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>
      <c r="A2" s="80"/>
      <c r="B2" s="81"/>
      <c r="C2" s="81"/>
      <c r="D2" s="80" t="s">
        <v>22</v>
      </c>
      <c r="E2" s="80" t="s">
        <v>22</v>
      </c>
      <c r="F2" s="80" t="s">
        <v>22</v>
      </c>
      <c r="G2" s="80" t="s">
        <v>22</v>
      </c>
      <c r="H2" s="80" t="s">
        <v>23</v>
      </c>
      <c r="I2" s="80" t="s">
        <v>24</v>
      </c>
      <c r="J2" s="80" t="s">
        <v>24</v>
      </c>
      <c r="K2" s="80" t="s">
        <v>24</v>
      </c>
      <c r="L2" s="80" t="s">
        <v>24</v>
      </c>
      <c r="M2" s="80" t="s">
        <v>25</v>
      </c>
      <c r="N2" s="82" t="s">
        <v>26</v>
      </c>
      <c r="O2" s="80" t="s">
        <v>27</v>
      </c>
      <c r="P2" s="80" t="s">
        <v>27</v>
      </c>
      <c r="Q2" s="80" t="s">
        <v>28</v>
      </c>
      <c r="R2" s="80" t="s">
        <v>28</v>
      </c>
      <c r="S2" s="80" t="s">
        <v>29</v>
      </c>
      <c r="T2" s="80" t="s">
        <v>30</v>
      </c>
      <c r="U2" s="82" t="s">
        <v>31</v>
      </c>
      <c r="V2" s="82" t="s">
        <v>32</v>
      </c>
      <c r="W2" s="80"/>
      <c r="X2" s="80"/>
      <c r="Y2" s="80" t="s">
        <v>33</v>
      </c>
      <c r="Z2" s="15">
        <v>1.0</v>
      </c>
      <c r="AA2" s="15">
        <v>2.0</v>
      </c>
      <c r="AB2" s="15">
        <v>3.0</v>
      </c>
      <c r="AC2" s="15">
        <v>4.0</v>
      </c>
      <c r="AD2" s="15">
        <v>5.0</v>
      </c>
      <c r="AE2" s="15">
        <v>6.0</v>
      </c>
      <c r="AF2" s="15">
        <v>7.0</v>
      </c>
      <c r="AG2" s="15">
        <v>8.0</v>
      </c>
      <c r="AH2" s="15">
        <v>9.0</v>
      </c>
      <c r="AI2" s="15">
        <v>10.0</v>
      </c>
      <c r="AJ2" s="15">
        <v>11.0</v>
      </c>
      <c r="AK2" s="15">
        <v>12.0</v>
      </c>
    </row>
    <row r="3">
      <c r="A3" s="5"/>
      <c r="B3" s="83" t="s">
        <v>34</v>
      </c>
      <c r="C3" s="84" t="s">
        <v>3</v>
      </c>
      <c r="D3" s="84">
        <f>SUMIFS(CALENDARIO!$G$14:$G$30,CALENDARIO!$E$14:$E$30,C3)</f>
        <v>80</v>
      </c>
      <c r="E3" s="84">
        <f>SUMIFS(CALENDARIO!$K$14:$K$30,CALENDARIO!$E$14:$E$30,C3)</f>
        <v>81</v>
      </c>
      <c r="F3" s="84">
        <f>SUMIFS(CALENDARIO!$H$14:$H$30,CALENDARIO!$F$14:$F$30,C3)</f>
        <v>22</v>
      </c>
      <c r="G3" s="84">
        <f>SUMIFS(CALENDARIO!$L$14:$L$30,CALENDARIO!$F$14:$F$30,C3)</f>
        <v>22</v>
      </c>
      <c r="H3" s="84">
        <f t="shared" ref="H3:H7" si="2">SUM(D3:G3)</f>
        <v>205</v>
      </c>
      <c r="I3" s="84">
        <f>SUMIFS(CALENDARIO!$G$14:$G$30,CALENDARIO!$F$14:$F$30,C3)</f>
        <v>20</v>
      </c>
      <c r="J3" s="84">
        <f>SUMIFS(CALENDARIO!$K$14:$K$30,CALENDARIO!$F$14:$F$30,C3)</f>
        <v>20</v>
      </c>
      <c r="K3" s="84">
        <f>SUMIFS(CALENDARIO!$H$14:$H$30,CALENDARIO!$E$14:$E$30,C3)</f>
        <v>53</v>
      </c>
      <c r="L3" s="84">
        <f>SUMIFS(CALENDARIO!$L$14:$L$30,CALENDARIO!$E$14:$E$30,C3)</f>
        <v>63</v>
      </c>
      <c r="M3" s="84">
        <f t="shared" ref="M3:M7" si="3">SUM(I3:L3)</f>
        <v>156</v>
      </c>
      <c r="N3" s="84">
        <f t="shared" ref="N3:N7" si="4">IFERROR(H3/M3,0)</f>
        <v>1.314102564</v>
      </c>
      <c r="O3" s="84">
        <f>SUMIFS(CALENDARIO!$O$14:$O$30,CALENDARIO!$E$14:$E$30,C3)</f>
        <v>9</v>
      </c>
      <c r="P3" s="84" t="str">
        <f>SUMIFS(CALENDARIO!$P$14:$P$30,JUNIOR!$E$14:$E$30,C3)</f>
        <v>#VALUE!</v>
      </c>
      <c r="Q3" s="84">
        <f>SUMIFS(CALENDARIO!$O$14:$O$30,CALENDARIO!$F$14:$F$30,C3)</f>
        <v>0</v>
      </c>
      <c r="R3" s="84">
        <f>SUMIFS(CALENDARIO!$P$14:$P$30,CALENDARIO!$E$14:$E$30,C3)</f>
        <v>3</v>
      </c>
      <c r="S3" s="84" t="str">
        <f t="shared" ref="S3:S7" si="5">SUM(O3:P3)</f>
        <v>#VALUE!</v>
      </c>
      <c r="T3" s="84">
        <f t="shared" ref="T3:T7" si="6">SUM(Q3:R3)</f>
        <v>3</v>
      </c>
      <c r="U3" s="84">
        <f t="shared" ref="U3:U7" si="7">IFERROR(S3/T3,0)</f>
        <v>0</v>
      </c>
      <c r="V3" s="84">
        <f t="shared" ref="V3:V7" si="8">Y3/4</f>
        <v>2.25</v>
      </c>
      <c r="W3" s="84">
        <f>SUMIFS(CALENDARIO!$O$14:$O$30,CALENDARIO!$E$14:$E$30,C3)</f>
        <v>9</v>
      </c>
      <c r="X3" s="84">
        <f>SUMIFS(CALENDARIO!$P$14:$P$30,CALENDARIO!$F$14:$F$30,C3)</f>
        <v>0</v>
      </c>
      <c r="Y3" s="84">
        <f t="shared" ref="Y3:Y7" si="9">SUM(W3:X3)</f>
        <v>9</v>
      </c>
      <c r="Z3" s="84">
        <f t="shared" ref="Z3:AK3" si="1">IF($Y$3&gt;=Z2,1,"")</f>
        <v>1</v>
      </c>
      <c r="AA3" s="84">
        <f t="shared" si="1"/>
        <v>1</v>
      </c>
      <c r="AB3" s="84">
        <f t="shared" si="1"/>
        <v>1</v>
      </c>
      <c r="AC3" s="84">
        <f t="shared" si="1"/>
        <v>1</v>
      </c>
      <c r="AD3" s="84">
        <f t="shared" si="1"/>
        <v>1</v>
      </c>
      <c r="AE3" s="84">
        <f t="shared" si="1"/>
        <v>1</v>
      </c>
      <c r="AF3" s="84">
        <f t="shared" si="1"/>
        <v>1</v>
      </c>
      <c r="AG3" s="84">
        <f t="shared" si="1"/>
        <v>1</v>
      </c>
      <c r="AH3" s="84">
        <f t="shared" si="1"/>
        <v>1</v>
      </c>
      <c r="AI3" s="84" t="str">
        <f t="shared" si="1"/>
        <v/>
      </c>
      <c r="AJ3" s="84" t="str">
        <f t="shared" si="1"/>
        <v/>
      </c>
      <c r="AK3" s="84" t="str">
        <f t="shared" si="1"/>
        <v/>
      </c>
    </row>
    <row r="4">
      <c r="A4" s="5"/>
      <c r="B4" s="83" t="s">
        <v>35</v>
      </c>
      <c r="C4" s="84" t="s">
        <v>4</v>
      </c>
      <c r="D4" s="84">
        <f>SUMIFS(CALENDARIO!$G$14:$G$30,CALENDARIO!$E$14:$E$30,C4)</f>
        <v>58</v>
      </c>
      <c r="E4" s="84">
        <f>SUMIFS(CALENDARIO!$K$14:$K$30,CALENDARIO!$E$14:$E$30,C4)</f>
        <v>76</v>
      </c>
      <c r="F4" s="84">
        <f>SUMIFS(CALENDARIO!$H$14:$H$30,CALENDARIO!$F$14:$F$30,C4)</f>
        <v>25</v>
      </c>
      <c r="G4" s="84">
        <f>SUMIFS(CALENDARIO!$L$14:$L$30,CALENDARIO!$F$14:$F$30,C4)</f>
        <v>31</v>
      </c>
      <c r="H4" s="84">
        <f t="shared" si="2"/>
        <v>190</v>
      </c>
      <c r="I4" s="84">
        <f>SUMIFS(CALENDARIO!$G$14:$G$30,CALENDARIO!$F$14:$F$30,C4)</f>
        <v>42</v>
      </c>
      <c r="J4" s="84">
        <f>SUMIFS(CALENDARIO!$K$14:$K$30,CALENDARIO!$F$14:$F$30,C4)</f>
        <v>42</v>
      </c>
      <c r="K4" s="84">
        <f>SUMIFS(CALENDARIO!$H$14:$H$30,CALENDARIO!$E$14:$E$30,C4)</f>
        <v>63</v>
      </c>
      <c r="L4" s="84">
        <f>SUMIFS(CALENDARIO!$L$14:$L$30,CALENDARIO!$E$14:$E$30,C4)</f>
        <v>71</v>
      </c>
      <c r="M4" s="84">
        <f t="shared" si="3"/>
        <v>218</v>
      </c>
      <c r="N4" s="84">
        <f t="shared" si="4"/>
        <v>0.871559633</v>
      </c>
      <c r="O4" s="84">
        <f>SUMIFS(CALENDARIO!$O$14:$O$30,CALENDARIO!$E$14:$E$30,C4)</f>
        <v>3</v>
      </c>
      <c r="P4" s="84" t="str">
        <f>SUMIFS(CALENDARIO!$P$14:$P$30,JUNIOR!$E$14:$E$30,C4)</f>
        <v>#VALUE!</v>
      </c>
      <c r="Q4" s="84">
        <f>SUMIFS(CALENDARIO!$O$14:$O$30,CALENDARIO!$F$14:$F$30,C4)</f>
        <v>3</v>
      </c>
      <c r="R4" s="84">
        <f>SUMIFS(CALENDARIO!$P$14:$P$30,CALENDARIO!$E$14:$E$30,C4)</f>
        <v>6</v>
      </c>
      <c r="S4" s="84" t="str">
        <f t="shared" si="5"/>
        <v>#VALUE!</v>
      </c>
      <c r="T4" s="84">
        <f t="shared" si="6"/>
        <v>9</v>
      </c>
      <c r="U4" s="84">
        <f t="shared" si="7"/>
        <v>0</v>
      </c>
      <c r="V4" s="84">
        <f t="shared" si="8"/>
        <v>0.75</v>
      </c>
      <c r="W4" s="84">
        <f>SUMIFS(CALENDARIO!$O$14:$O$30,CALENDARIO!$E$14:$E$30,C4)</f>
        <v>3</v>
      </c>
      <c r="X4" s="84">
        <f>SUMIFS(CALENDARIO!$P$14:$P$30,CALENDARIO!$F$14:$F$30,C4)</f>
        <v>0</v>
      </c>
      <c r="Y4" s="84">
        <f t="shared" si="9"/>
        <v>3</v>
      </c>
      <c r="Z4" s="84">
        <f t="shared" ref="Z4:AK4" si="10">IF($Y$4&gt;=Z2,1,"")</f>
        <v>1</v>
      </c>
      <c r="AA4" s="84">
        <f t="shared" si="10"/>
        <v>1</v>
      </c>
      <c r="AB4" s="84">
        <f t="shared" si="10"/>
        <v>1</v>
      </c>
      <c r="AC4" s="84" t="str">
        <f t="shared" si="10"/>
        <v/>
      </c>
      <c r="AD4" s="84" t="str">
        <f t="shared" si="10"/>
        <v/>
      </c>
      <c r="AE4" s="84" t="str">
        <f t="shared" si="10"/>
        <v/>
      </c>
      <c r="AF4" s="84" t="str">
        <f t="shared" si="10"/>
        <v/>
      </c>
      <c r="AG4" s="84" t="str">
        <f t="shared" si="10"/>
        <v/>
      </c>
      <c r="AH4" s="84" t="str">
        <f t="shared" si="10"/>
        <v/>
      </c>
      <c r="AI4" s="84" t="str">
        <f t="shared" si="10"/>
        <v/>
      </c>
      <c r="AJ4" s="84" t="str">
        <f t="shared" si="10"/>
        <v/>
      </c>
      <c r="AK4" s="84" t="str">
        <f t="shared" si="10"/>
        <v/>
      </c>
    </row>
    <row r="5">
      <c r="A5" s="5"/>
      <c r="B5" s="83" t="s">
        <v>36</v>
      </c>
      <c r="C5" s="84" t="s">
        <v>5</v>
      </c>
      <c r="D5" s="84">
        <f>SUMIFS(CALENDARIO!$G$14:$G$30,CALENDARIO!$E$14:$E$30,C5)</f>
        <v>62</v>
      </c>
      <c r="E5" s="84">
        <f>SUMIFS(CALENDARIO!$K$14:$K$30,CALENDARIO!$E$14:$E$30,C5)</f>
        <v>56</v>
      </c>
      <c r="F5" s="84">
        <f>SUMIFS(CALENDARIO!$H$14:$H$30,CALENDARIO!$F$14:$F$30,C5)</f>
        <v>42</v>
      </c>
      <c r="G5" s="84">
        <f>SUMIFS(CALENDARIO!$L$14:$L$30,CALENDARIO!$F$14:$F$30,C5)</f>
        <v>42</v>
      </c>
      <c r="H5" s="84">
        <f t="shared" si="2"/>
        <v>202</v>
      </c>
      <c r="I5" s="84">
        <f>SUMIFS(CALENDARIO!$G$14:$G$30,CALENDARIO!$F$14:$F$30,C5)</f>
        <v>25</v>
      </c>
      <c r="J5" s="84">
        <f>SUMIFS(CALENDARIO!$K$14:$K$30,CALENDARIO!$F$14:$F$30,C5)</f>
        <v>37</v>
      </c>
      <c r="K5" s="84">
        <f>SUMIFS(CALENDARIO!$H$14:$H$30,CALENDARIO!$E$14:$E$30,C5)</f>
        <v>40</v>
      </c>
      <c r="L5" s="84">
        <f>SUMIFS(CALENDARIO!$L$14:$L$30,CALENDARIO!$E$14:$E$30,C5)</f>
        <v>44</v>
      </c>
      <c r="M5" s="84">
        <f t="shared" si="3"/>
        <v>146</v>
      </c>
      <c r="N5" s="84">
        <f t="shared" si="4"/>
        <v>1.383561644</v>
      </c>
      <c r="O5" s="84">
        <f>SUMIFS(CALENDARIO!$O$14:$O$30,CALENDARIO!$E$14:$E$30,C5)</f>
        <v>5</v>
      </c>
      <c r="P5" s="84" t="str">
        <f>SUMIFS(CALENDARIO!$P$14:$P$30,JUNIOR!$E$14:$E$30,C5)</f>
        <v>#VALUE!</v>
      </c>
      <c r="Q5" s="84">
        <f>SUMIFS(CALENDARIO!$O$14:$O$30,CALENDARIO!$F$14:$F$30,C5)</f>
        <v>0</v>
      </c>
      <c r="R5" s="84">
        <f>SUMIFS(CALENDARIO!$P$14:$P$30,CALENDARIO!$E$14:$E$30,C5)</f>
        <v>1</v>
      </c>
      <c r="S5" s="84" t="str">
        <f t="shared" si="5"/>
        <v>#VALUE!</v>
      </c>
      <c r="T5" s="84">
        <f t="shared" si="6"/>
        <v>1</v>
      </c>
      <c r="U5" s="84">
        <f t="shared" si="7"/>
        <v>0</v>
      </c>
      <c r="V5" s="84">
        <f t="shared" si="8"/>
        <v>2.75</v>
      </c>
      <c r="W5" s="84">
        <f>SUMIFS(CALENDARIO!$O$14:$O$30,CALENDARIO!$E$14:$E$30,C5)</f>
        <v>5</v>
      </c>
      <c r="X5" s="84">
        <f>SUMIFS(CALENDARIO!$P$14:$P$30,CALENDARIO!$F$14:$F$30,C5)</f>
        <v>6</v>
      </c>
      <c r="Y5" s="84">
        <f t="shared" si="9"/>
        <v>11</v>
      </c>
      <c r="Z5" s="84">
        <f t="shared" ref="Z5:AK5" si="11">IF($Y$5&gt;=Z2,1,"")</f>
        <v>1</v>
      </c>
      <c r="AA5" s="84">
        <f t="shared" si="11"/>
        <v>1</v>
      </c>
      <c r="AB5" s="84">
        <f t="shared" si="11"/>
        <v>1</v>
      </c>
      <c r="AC5" s="84">
        <f t="shared" si="11"/>
        <v>1</v>
      </c>
      <c r="AD5" s="84">
        <f t="shared" si="11"/>
        <v>1</v>
      </c>
      <c r="AE5" s="84">
        <f t="shared" si="11"/>
        <v>1</v>
      </c>
      <c r="AF5" s="84">
        <f t="shared" si="11"/>
        <v>1</v>
      </c>
      <c r="AG5" s="84">
        <f t="shared" si="11"/>
        <v>1</v>
      </c>
      <c r="AH5" s="84">
        <f t="shared" si="11"/>
        <v>1</v>
      </c>
      <c r="AI5" s="84">
        <f t="shared" si="11"/>
        <v>1</v>
      </c>
      <c r="AJ5" s="84">
        <f t="shared" si="11"/>
        <v>1</v>
      </c>
      <c r="AK5" s="84" t="str">
        <f t="shared" si="11"/>
        <v/>
      </c>
    </row>
    <row r="6">
      <c r="A6" s="5"/>
      <c r="B6" s="83" t="s">
        <v>37</v>
      </c>
      <c r="C6" s="41" t="s">
        <v>6</v>
      </c>
      <c r="D6" s="84">
        <f>SUMIFS(CALENDARIO!$G$14:$G$30,CALENDARIO!$E$14:$E$30,C6)</f>
        <v>14</v>
      </c>
      <c r="E6" s="84">
        <f>SUMIFS(CALENDARIO!$K$14:$K$30,CALENDARIO!$E$14:$E$30,C6)</f>
        <v>17</v>
      </c>
      <c r="F6" s="84">
        <f>SUMIFS(CALENDARIO!$H$14:$H$30,CALENDARIO!$F$14:$F$30,C6)</f>
        <v>33</v>
      </c>
      <c r="G6" s="84">
        <f>SUMIFS(CALENDARIO!$L$14:$L$30,CALENDARIO!$F$14:$F$30,C6)</f>
        <v>39</v>
      </c>
      <c r="H6" s="84">
        <f t="shared" si="2"/>
        <v>103</v>
      </c>
      <c r="I6" s="84">
        <f>SUMIFS(CALENDARIO!$G$14:$G$30,CALENDARIO!$F$14:$F$30,C6)</f>
        <v>84</v>
      </c>
      <c r="J6" s="84">
        <f>SUMIFS(CALENDARIO!$K$14:$K$30,CALENDARIO!$F$14:$F$30,C6)</f>
        <v>84</v>
      </c>
      <c r="K6" s="84">
        <f>SUMIFS(CALENDARIO!$H$14:$H$30,CALENDARIO!$E$14:$E$30,C6)</f>
        <v>42</v>
      </c>
      <c r="L6" s="84">
        <f>SUMIFS(CALENDARIO!$L$14:$L$30,CALENDARIO!$E$14:$E$30,C6)</f>
        <v>42</v>
      </c>
      <c r="M6" s="84">
        <f t="shared" si="3"/>
        <v>252</v>
      </c>
      <c r="N6" s="84">
        <f t="shared" si="4"/>
        <v>0.4087301587</v>
      </c>
      <c r="O6" s="84">
        <f>SUMIFS(CALENDARIO!$O$14:$O$30,CALENDARIO!$E$14:$E$30,C6)</f>
        <v>0</v>
      </c>
      <c r="P6" s="84" t="str">
        <f>SUMIFS(CALENDARIO!$P$14:$P$30,JUNIOR!$E$14:$E$30,C6)</f>
        <v>#VALUE!</v>
      </c>
      <c r="Q6" s="84">
        <f>SUMIFS(CALENDARIO!$O$14:$O$30,CALENDARIO!$F$14:$F$30,C6)</f>
        <v>9</v>
      </c>
      <c r="R6" s="84">
        <f>SUMIFS(CALENDARIO!$P$14:$P$30,CALENDARIO!$E$14:$E$30,C6)</f>
        <v>3</v>
      </c>
      <c r="S6" s="84" t="str">
        <f t="shared" si="5"/>
        <v>#VALUE!</v>
      </c>
      <c r="T6" s="84">
        <f t="shared" si="6"/>
        <v>12</v>
      </c>
      <c r="U6" s="84">
        <f t="shared" si="7"/>
        <v>0</v>
      </c>
      <c r="V6" s="84">
        <f t="shared" si="8"/>
        <v>0</v>
      </c>
      <c r="W6" s="84">
        <f>SUMIFS(CALENDARIO!$O$14:$O$30,CALENDARIO!$E$14:$E$30,C6)</f>
        <v>0</v>
      </c>
      <c r="X6" s="84">
        <f>SUMIFS(CALENDARIO!$P$14:$P$30,CALENDARIO!$F$14:$F$30,C6)</f>
        <v>0</v>
      </c>
      <c r="Y6" s="84">
        <f t="shared" si="9"/>
        <v>0</v>
      </c>
      <c r="Z6" s="84" t="str">
        <f t="shared" ref="Z6:AK6" si="12">IF($Y$6&gt;=Z2,1,"")</f>
        <v/>
      </c>
      <c r="AA6" s="84" t="str">
        <f t="shared" si="12"/>
        <v/>
      </c>
      <c r="AB6" s="84" t="str">
        <f t="shared" si="12"/>
        <v/>
      </c>
      <c r="AC6" s="84" t="str">
        <f t="shared" si="12"/>
        <v/>
      </c>
      <c r="AD6" s="84" t="str">
        <f t="shared" si="12"/>
        <v/>
      </c>
      <c r="AE6" s="84" t="str">
        <f t="shared" si="12"/>
        <v/>
      </c>
      <c r="AF6" s="84" t="str">
        <f t="shared" si="12"/>
        <v/>
      </c>
      <c r="AG6" s="84" t="str">
        <f t="shared" si="12"/>
        <v/>
      </c>
      <c r="AH6" s="84" t="str">
        <f t="shared" si="12"/>
        <v/>
      </c>
      <c r="AI6" s="84" t="str">
        <f t="shared" si="12"/>
        <v/>
      </c>
      <c r="AJ6" s="84" t="str">
        <f t="shared" si="12"/>
        <v/>
      </c>
      <c r="AK6" s="84" t="str">
        <f t="shared" si="12"/>
        <v/>
      </c>
    </row>
    <row r="7">
      <c r="A7" s="5"/>
      <c r="B7" s="83" t="s">
        <v>38</v>
      </c>
      <c r="C7" s="84" t="s">
        <v>7</v>
      </c>
      <c r="D7" s="84">
        <f>SUMIFS(CALENDARIO!$G$14:$G$30,CALENDARIO!$E$14:$E$30,C7)</f>
        <v>21</v>
      </c>
      <c r="E7" s="84">
        <f>SUMIFS(CALENDARIO!$K$14:$K$30,CALENDARIO!$E$14:$E$30,C7)</f>
        <v>21</v>
      </c>
      <c r="F7" s="84">
        <f>SUMIFS(CALENDARIO!$H$14:$H$30,CALENDARIO!$F$14:$F$30,C7)</f>
        <v>91</v>
      </c>
      <c r="G7" s="84">
        <f>SUMIFS(CALENDARIO!$L$14:$L$30,CALENDARIO!$F$14:$F$30,C7)</f>
        <v>100</v>
      </c>
      <c r="H7" s="84">
        <f t="shared" si="2"/>
        <v>233</v>
      </c>
      <c r="I7" s="84">
        <f>SUMIFS(CALENDARIO!$G$14:$G$30,CALENDARIO!$F$14:$F$30,C7)</f>
        <v>64</v>
      </c>
      <c r="J7" s="84">
        <f>SUMIFS(CALENDARIO!$K$14:$K$30,CALENDARIO!$F$14:$F$30,C7)</f>
        <v>68</v>
      </c>
      <c r="K7" s="84">
        <f>SUMIFS(CALENDARIO!$H$14:$H$30,CALENDARIO!$E$14:$E$30,C7)</f>
        <v>15</v>
      </c>
      <c r="L7" s="84">
        <f>SUMIFS(CALENDARIO!$L$14:$L$30,CALENDARIO!$E$14:$E$30,C7)</f>
        <v>14</v>
      </c>
      <c r="M7" s="84">
        <f t="shared" si="3"/>
        <v>161</v>
      </c>
      <c r="N7" s="84">
        <f t="shared" si="4"/>
        <v>1.447204969</v>
      </c>
      <c r="O7" s="84">
        <f>SUMIFS(CALENDARIO!$O$14:$O$30,CALENDARIO!$E$14:$E$30,C7)</f>
        <v>0</v>
      </c>
      <c r="P7" s="84" t="str">
        <f>SUMIFS(CALENDARIO!$P$14:$P$30,JUNIOR!$E$14:$E$30,C7)</f>
        <v>#VALUE!</v>
      </c>
      <c r="Q7" s="84">
        <f>SUMIFS(CALENDARIO!$O$14:$O$30,CALENDARIO!$F$14:$F$30,C7)</f>
        <v>5</v>
      </c>
      <c r="R7" s="84">
        <f>SUMIFS(CALENDARIO!$P$14:$P$30,CALENDARIO!$E$14:$E$30,C7)</f>
        <v>0</v>
      </c>
      <c r="S7" s="84" t="str">
        <f t="shared" si="5"/>
        <v>#VALUE!</v>
      </c>
      <c r="T7" s="84">
        <f t="shared" si="6"/>
        <v>5</v>
      </c>
      <c r="U7" s="84">
        <f t="shared" si="7"/>
        <v>0</v>
      </c>
      <c r="V7" s="84">
        <f t="shared" si="8"/>
        <v>1.75</v>
      </c>
      <c r="W7" s="84">
        <f>SUMIFS(CALENDARIO!$O$14:$O$30,CALENDARIO!$E$14:$E$30,C7)</f>
        <v>0</v>
      </c>
      <c r="X7" s="84">
        <f>SUMIFS(CALENDARIO!$P$14:$P$30,CALENDARIO!$F$14:$F$30,C7)</f>
        <v>7</v>
      </c>
      <c r="Y7" s="84">
        <f t="shared" si="9"/>
        <v>7</v>
      </c>
      <c r="Z7" s="84">
        <f t="shared" ref="Z7:AK7" si="13">IF($Y$7&gt;=Z2,1,"")</f>
        <v>1</v>
      </c>
      <c r="AA7" s="84">
        <f t="shared" si="13"/>
        <v>1</v>
      </c>
      <c r="AB7" s="84">
        <f t="shared" si="13"/>
        <v>1</v>
      </c>
      <c r="AC7" s="84">
        <f t="shared" si="13"/>
        <v>1</v>
      </c>
      <c r="AD7" s="84">
        <f t="shared" si="13"/>
        <v>1</v>
      </c>
      <c r="AE7" s="84">
        <f t="shared" si="13"/>
        <v>1</v>
      </c>
      <c r="AF7" s="84">
        <f t="shared" si="13"/>
        <v>1</v>
      </c>
      <c r="AG7" s="84" t="str">
        <f t="shared" si="13"/>
        <v/>
      </c>
      <c r="AH7" s="84" t="str">
        <f t="shared" si="13"/>
        <v/>
      </c>
      <c r="AI7" s="84" t="str">
        <f t="shared" si="13"/>
        <v/>
      </c>
      <c r="AJ7" s="84" t="str">
        <f t="shared" si="13"/>
        <v/>
      </c>
      <c r="AK7" s="84" t="str">
        <f t="shared" si="13"/>
        <v/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ht="15.75" customHeight="1">
      <c r="A10" s="4"/>
      <c r="B10" s="4"/>
      <c r="C10" s="85" t="s">
        <v>39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ht="15.75" customHeight="1">
      <c r="A11" s="4"/>
      <c r="B11" s="4"/>
      <c r="C11" s="85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ht="15.75" hidden="1" customHeight="1">
      <c r="A12" s="4"/>
      <c r="B12" s="4"/>
      <c r="C12" s="85" t="s">
        <v>41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ht="15.75" customHeight="1">
      <c r="A13" s="4"/>
      <c r="B13" s="4"/>
      <c r="C13" s="86" t="s">
        <v>42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ht="15.75" customHeight="1">
      <c r="A14" s="4"/>
      <c r="B14" s="4"/>
      <c r="C14" s="86" t="s">
        <v>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</row>
  </sheetData>
  <mergeCells count="1">
    <mergeCell ref="B1:C2"/>
  </mergeCells>
  <conditionalFormatting sqref="Z3:AK7">
    <cfRule type="cellIs" dxfId="0" priority="1" stopIfTrue="1" operator="equal">
      <formula>1</formula>
    </cfRule>
  </conditionalFormatting>
  <printOptions/>
  <pageMargins bottom="0.75" footer="0.0" header="0.0" left="0.7" right="0.7" top="0.75"/>
  <pageSetup paperSize="9" orientation="landscape"/>
  <headerFooter>
    <oddHeader>&amp;CCLASSIFICA TORNEO JUNIOR</oddHeader>
    <oddFooter>&amp;LBORMIO BEACH VOLLEY JUNIOR 2023&amp;RUNIONE SPORTIVA BORMIESE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2014-07-31T09:29:22Z</dcterms:created>
  <dc:creator>Bedogne' Tanjs - MAR</dc:creator>
</cp:coreProperties>
</file>